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50" windowHeight="9225" tabRatio="754" firstSheet="2" activeTab="2"/>
  </bookViews>
  <sheets>
    <sheet name="記載要領（本部会議後案） (2)" sheetId="1" state="hidden" r:id="rId1"/>
    <sheet name="記載要領（本部会議後案）" sheetId="2" state="hidden" r:id="rId2"/>
    <sheet name="応募作品送付状A" sheetId="3" r:id="rId3"/>
    <sheet name="応募作品目録B" sheetId="4" r:id="rId4"/>
    <sheet name="特別支援学校・学級用 応募作品送付状A" sheetId="5" r:id="rId5"/>
    <sheet name="特別支援学校・学級用 応募作品目録B" sheetId="6" r:id="rId6"/>
  </sheets>
  <definedNames>
    <definedName name="_xlnm.Print_Area" localSheetId="2">'応募作品送付状A'!$A$1:$AX$33</definedName>
    <definedName name="_xlnm.Print_Area" localSheetId="3">'応募作品目録B'!$A$1:$O$80</definedName>
    <definedName name="_xlnm.Print_Area" localSheetId="1">'記載要領（本部会議後案）'!$A$1:$CG$33</definedName>
    <definedName name="_xlnm.Print_Area" localSheetId="0">'記載要領（本部会議後案） (2)'!$A$1:$CM$102</definedName>
    <definedName name="_xlnm.Print_Area" localSheetId="4">'特別支援学校・学級用 応募作品送付状A'!$A$1:$AX$33</definedName>
    <definedName name="コード番号" localSheetId="4">'特別支援学校・学級用 応募作品送付状A'!$AN$1</definedName>
    <definedName name="コード番号">'応募作品送付状A'!$AN$1</definedName>
    <definedName name="コード番号特別">'特別支援学校・学級用 応募作品送付状A'!$AN$1</definedName>
    <definedName name="受賞者人数">'応募作品送付状A'!$AG$26</definedName>
    <definedName name="受賞者人数特別">'特別支援学校・学級用 応募作品送付状A'!$AG$26</definedName>
    <definedName name="名前" localSheetId="5">'特別支援学校・学級用 応募作品目録B'!$E$8,'特別支援学校・学級用 応募作品目録B'!$F$8,'特別支援学校・学級用 応募作品目録B'!$E$7,'特別支援学校・学級用 応募作品目録B'!$F$7,'特別支援学校・学級用 応募作品目録B'!$E$10,'特別支援学校・学級用 応募作品目録B'!$F$10,'特別支援学校・学級用 応募作品目録B'!$E$9,'特別支援学校・学級用 応募作品目録B'!$F$9,'特別支援学校・学級用 応募作品目録B'!$E$12,'特別支援学校・学級用 応募作品目録B'!$F$12,'特別支援学校・学級用 応募作品目録B'!$E$11,'特別支援学校・学級用 応募作品目録B'!$F$11,'特別支援学校・学級用 応募作品目録B'!$E$14,'特別支援学校・学級用 応募作品目録B'!$F$14,'特別支援学校・学級用 応募作品目録B'!$E$13,'特別支援学校・学級用 応募作品目録B'!$F$13,'特別支援学校・学級用 応募作品目録B'!$E$8</definedName>
    <definedName name="名前">'応募作品目録B'!$E$8,'応募作品目録B'!$F$8,'応募作品目録B'!$E$7,'応募作品目録B'!$F$7,'応募作品目録B'!$E$10,'応募作品目録B'!$F$10,'応募作品目録B'!$E$9,'応募作品目録B'!$F$9,'応募作品目録B'!$E$12,'応募作品目録B'!$F$12,'応募作品目録B'!$E$11,'応募作品目録B'!$F$11,'応募作品目録B'!$E$14,'応募作品目録B'!$F$14,'応募作品目録B'!$E$13,'応募作品目録B'!$F$13,'応募作品目録B'!$E$8</definedName>
  </definedNames>
  <calcPr fullCalcOnLoad="1"/>
</workbook>
</file>

<file path=xl/sharedStrings.xml><?xml version="1.0" encoding="utf-8"?>
<sst xmlns="http://schemas.openxmlformats.org/spreadsheetml/2006/main" count="501" uniqueCount="188">
  <si>
    <t>学年</t>
  </si>
  <si>
    <t>作品番号</t>
  </si>
  <si>
    <t>　</t>
  </si>
  <si>
    <t>必ず記入してください。</t>
  </si>
  <si>
    <t>学校名</t>
  </si>
  <si>
    <t>ＪＡ共済連福岡　作文コンク－ル係</t>
  </si>
  <si>
    <t>福岡市中央区天神４丁目１０－１２</t>
  </si>
  <si>
    <t>ＴＥＬ</t>
  </si>
  <si>
    <t>学       年</t>
  </si>
  <si>
    <t>１年</t>
  </si>
  <si>
    <t>２年</t>
  </si>
  <si>
    <t>３年</t>
  </si>
  <si>
    <t>４年</t>
  </si>
  <si>
    <t>５年</t>
  </si>
  <si>
    <t>６年</t>
  </si>
  <si>
    <t>計</t>
  </si>
  <si>
    <t>①</t>
  </si>
  <si>
    <t>総応募点数</t>
  </si>
  <si>
    <t>推薦点数</t>
  </si>
  <si>
    <t>②</t>
  </si>
  <si>
    <t>全児童・生徒数の</t>
  </si>
  <si>
    <t>担当者</t>
  </si>
  <si>
    <t>所在地</t>
  </si>
  <si>
    <t>FAX</t>
  </si>
  <si>
    <t>第51回 「ＪＡ共済」小・中学生作文コンクール 応募作品送付状</t>
  </si>
  <si>
    <t>(市外局番)</t>
  </si>
  <si>
    <t>　　　　　　</t>
  </si>
  <si>
    <t>(人)</t>
  </si>
  <si>
    <t>(点)</t>
  </si>
  <si>
    <t>点</t>
  </si>
  <si>
    <t>&lt;ご注意&gt;</t>
  </si>
  <si>
    <t>●</t>
  </si>
  <si>
    <t>（注）総応募点数は学校内予備審査前の「生徒の皆さんが書かれた作品の総数」を記入してください。</t>
  </si>
  <si>
    <t>★推薦限度★</t>
  </si>
  <si>
    <t>名</t>
  </si>
  <si>
    <t>姓</t>
  </si>
  <si>
    <t>③</t>
  </si>
  <si>
    <t>④</t>
  </si>
  <si>
    <t>⑤</t>
  </si>
  <si>
    <t>⑥</t>
  </si>
  <si>
    <t>＜送付状Ⓐ＞</t>
  </si>
  <si>
    <t>＜目録Ⓑ＞</t>
  </si>
  <si>
    <t>－</t>
  </si>
  <si>
    <t>５％以内を推薦してください。</t>
  </si>
  <si>
    <t>Ⓐ</t>
  </si>
  <si>
    <t>　　TEL（０９２）７１１－３７２０</t>
  </si>
  <si>
    <t>　　http://www.ja-kyosai-fukuoka.com/</t>
  </si>
  <si>
    <t>小学校</t>
  </si>
  <si>
    <t>立</t>
  </si>
  <si>
    <t>&lt;お問合せ&gt;</t>
  </si>
  <si>
    <t>最寄りのJA　もしくは</t>
  </si>
  <si>
    <t>各学校毎に独自の事前審査を行い、全児童・生徒数の５%以内を推薦下さい。</t>
  </si>
  <si>
    <t>5%の限度数を超えた超過作品は、事務局にて無作為に無効とします。</t>
  </si>
  <si>
    <t>全児童・生徒数</t>
  </si>
  <si>
    <t>学校名、作文ご担当の先生のお名前等を入力して下さい。</t>
  </si>
  <si>
    <t>全児童・生徒数を入力して下さい。</t>
  </si>
  <si>
    <t>学校に応募された、予備審査前の総応募点数を入力して下さい。</t>
  </si>
  <si>
    <t>予備審査が修了した、実際にJAに提出される作品数を入力して下さい。</t>
  </si>
  <si>
    <t>「送付状Ⓐ-①」の入力により、学校名が自動で入力されます。</t>
  </si>
  <si>
    <t>「送付状Ⓐ-⑤」の入力により、学年毎に作品番号が付番されます。</t>
  </si>
  <si>
    <t>応募作品の姓・名およびふりがなを入力してください。</t>
  </si>
  <si>
    <t>④推薦限度</t>
  </si>
  <si>
    <t>★</t>
  </si>
  <si>
    <t>✰</t>
  </si>
  <si>
    <r>
      <t>（★≦✰×5％）</t>
    </r>
    <r>
      <rPr>
        <sz val="8"/>
        <rFont val="ＭＳ Ｐゴシック"/>
        <family val="3"/>
      </rPr>
      <t>小数点以下切上げ</t>
    </r>
  </si>
  <si>
    <t>②欄の入力により、推薦限度数が表示されます。(✰の全児童･生徒数の5%)</t>
  </si>
  <si>
    <t>◎5%の限度数を超えた超過作品は、事務局にて無作為に無効とします。</t>
  </si>
  <si>
    <t>画面が「目録Ⓑ」に移動し、推薦作品の氏名等を入力下さい。</t>
  </si>
  <si>
    <t>目録の作品番号を原稿用紙右上に記入下さい。</t>
  </si>
  <si>
    <t>②</t>
  </si>
  <si>
    <t>③</t>
  </si>
  <si>
    <t>⑤</t>
  </si>
  <si>
    <t>(〒</t>
  </si>
  <si>
    <t>)</t>
  </si>
  <si>
    <t>0001</t>
  </si>
  <si>
    <t>福岡市中央区天神●丁目●番●号</t>
  </si>
  <si>
    <t>福岡市</t>
  </si>
  <si>
    <t>共済　太郎</t>
  </si>
  <si>
    <t>きょうさい　たろう</t>
  </si>
  <si>
    <t>（ふりがな）</t>
  </si>
  <si>
    <t>092</t>
  </si>
  <si>
    <t>0822</t>
  </si>
  <si>
    <t>＜兼　受賞結果報告書＞</t>
  </si>
  <si>
    <t>「受賞結果」欄に受賞結果を記載し、賞状等とあわせて送付いたします。</t>
  </si>
  <si>
    <t>「最優秀賞」については、別途学校宛に連絡済です。</t>
  </si>
  <si>
    <t>受賞結果</t>
  </si>
  <si>
    <t>入選</t>
  </si>
  <si>
    <t>優秀賞</t>
  </si>
  <si>
    <t>天神</t>
  </si>
  <si>
    <t>Ⓑ</t>
  </si>
  <si>
    <t>◎推薦点数は、実際にＪＡ（農業協同組合）に提出された作品数を記入してください。</t>
  </si>
  <si>
    <t>応募締切日　：　平成２８年１月１４日(木）
午後３時までに最寄りのＪＡへご応募下さい。
応募書類：「送付状Ⓐ」・「目録Ⓑ」・「作品」および
ⒶⒷのデータを登録した「ＣＤ」をセット（4点）にしたもの</t>
  </si>
  <si>
    <t>通し番号</t>
  </si>
  <si>
    <t>　</t>
  </si>
  <si>
    <t>最優秀賞
（別途連絡済）</t>
  </si>
  <si>
    <t>(〒</t>
  </si>
  <si>
    <t>－</t>
  </si>
  <si>
    <t>)</t>
  </si>
  <si>
    <t>①</t>
  </si>
  <si>
    <t>（ふりがな）</t>
  </si>
  <si>
    <t>（ふりがな）</t>
  </si>
  <si>
    <t>ＴＥＬ</t>
  </si>
  <si>
    <t>－</t>
  </si>
  <si>
    <t>FAX</t>
  </si>
  <si>
    <t>TEL（０９２）７１１－３７２０</t>
  </si>
  <si>
    <t>　　</t>
  </si>
  <si>
    <t>学　　　　年</t>
  </si>
  <si>
    <t>　　　　　　</t>
  </si>
  <si>
    <t>(点)</t>
  </si>
  <si>
    <t>努力賞</t>
  </si>
  <si>
    <t>優良賞</t>
  </si>
  <si>
    <t>賞リスト</t>
  </si>
  <si>
    <t>※事務局使用欄　　</t>
  </si>
  <si>
    <t>コ―ド番号（      　　 ― 　　　　　）</t>
  </si>
  <si>
    <t xml:space="preserve"> 「ＪＡ共済」小・中学生作文コンクール 応募作品送付状</t>
  </si>
  <si>
    <t>第51回</t>
  </si>
  <si>
    <t>第52回</t>
  </si>
  <si>
    <t>第53回</t>
  </si>
  <si>
    <t>第54回</t>
  </si>
  <si>
    <t>第55回</t>
  </si>
  <si>
    <t>第56回</t>
  </si>
  <si>
    <t>第57回</t>
  </si>
  <si>
    <t>第58回</t>
  </si>
  <si>
    <t>第59回</t>
  </si>
  <si>
    <t>第60回</t>
  </si>
  <si>
    <t>第61回</t>
  </si>
  <si>
    <t>第62回</t>
  </si>
  <si>
    <t>第63回</t>
  </si>
  <si>
    <t>第64回</t>
  </si>
  <si>
    <t>第65回</t>
  </si>
  <si>
    <t>第66回</t>
  </si>
  <si>
    <t>第67回</t>
  </si>
  <si>
    <t>第68回</t>
  </si>
  <si>
    <t>第69回</t>
  </si>
  <si>
    <t>第70回</t>
  </si>
  <si>
    <t>　</t>
  </si>
  <si>
    <t>第50回</t>
  </si>
  <si>
    <t>送付状より
推薦点数</t>
  </si>
  <si>
    <t>「応募作品送付状Ⓐ」の入力により、学校名が自動で表示されます。</t>
  </si>
  <si>
    <t xml:space="preserve"> 「ＪＡ共済」小・中学生作文コンクール 応募作品目録</t>
  </si>
  <si>
    <t>②欄の入力により、推薦限度数が表示されます。</t>
  </si>
  <si>
    <t>（兼　受賞結果報告書）</t>
  </si>
  <si>
    <t>学校賞</t>
  </si>
  <si>
    <t>推薦限度数が表示されます。</t>
  </si>
  <si>
    <t>―</t>
  </si>
  <si>
    <t>学校名、作文ご担当の先生のお名前等を入力してください。</t>
  </si>
  <si>
    <t>学校に応募された、予備審査前の総応募点数を入力してください。</t>
  </si>
  <si>
    <t>④欄の推薦限度数内で、予備審査が修了した推薦作品数を入力してください。</t>
  </si>
  <si>
    <t>全ての項目の入力を終えたら、右のボタン「次画面（目録Ⓑ）へ」をクリックしてください。目録画面に移動しますので、推薦作品の氏名等を入力してください。</t>
  </si>
  <si>
    <t>学校用の控えとして入力したデータを保存される場合は、別途パソコン等に保存してください。</t>
  </si>
  <si>
    <t>ご応募ください。</t>
  </si>
  <si>
    <r>
      <t>必ず入力してください。</t>
    </r>
    <r>
      <rPr>
        <b/>
        <sz val="14"/>
        <color indexed="10"/>
        <rFont val="ＭＳ Ｐゴシック"/>
        <family val="3"/>
      </rPr>
      <t>(手書き不可）</t>
    </r>
  </si>
  <si>
    <r>
      <t>必ず入力してください。</t>
    </r>
    <r>
      <rPr>
        <b/>
        <sz val="14"/>
        <color indexed="10"/>
        <rFont val="ＭＳ Ｐゴシック"/>
        <family val="3"/>
      </rPr>
      <t>（手書き不可）</t>
    </r>
  </si>
  <si>
    <t>小学校</t>
  </si>
  <si>
    <t>全児童・生徒数を入力してください。</t>
  </si>
  <si>
    <t>特別支援学校・学級用</t>
  </si>
  <si>
    <t>特別支援学校・学級の児童・生徒数を入力してください。</t>
  </si>
  <si>
    <t>特別支援学校・特別支援学級用</t>
  </si>
  <si>
    <t>☆全校の児童・生徒数になります。</t>
  </si>
  <si>
    <t>中学校</t>
  </si>
  <si>
    <t>市立</t>
  </si>
  <si>
    <t>最優秀賞
（別途連絡済）</t>
  </si>
  <si>
    <r>
      <rPr>
        <sz val="20"/>
        <color indexed="10"/>
        <rFont val="ＭＳ Ｐゴシック"/>
        <family val="3"/>
      </rPr>
      <t>①</t>
    </r>
    <r>
      <rPr>
        <sz val="14"/>
        <color indexed="10"/>
        <rFont val="ＭＳ Ｐゴシック"/>
        <family val="3"/>
      </rPr>
      <t xml:space="preserve">
 </t>
    </r>
    <r>
      <rPr>
        <sz val="14"/>
        <rFont val="ＭＳ Ｐゴシック"/>
        <family val="3"/>
      </rPr>
      <t>学校名　</t>
    </r>
  </si>
  <si>
    <r>
      <t xml:space="preserve">　※ </t>
    </r>
    <r>
      <rPr>
        <b/>
        <sz val="18"/>
        <color indexed="12"/>
        <rFont val="ＭＳ Ｐ明朝"/>
        <family val="1"/>
      </rPr>
      <t>○立（市立・私立・町立・県立・国立）をリストより選択してください。</t>
    </r>
    <r>
      <rPr>
        <b/>
        <sz val="18"/>
        <color indexed="10"/>
        <rFont val="ＭＳ Ｐ明朝"/>
        <family val="1"/>
      </rPr>
      <t xml:space="preserve">
　※ </t>
    </r>
    <r>
      <rPr>
        <b/>
        <sz val="18"/>
        <color indexed="12"/>
        <rFont val="ＭＳ Ｐ明朝"/>
        <family val="1"/>
      </rPr>
      <t>学校（小学校・中学校）をリストより選択してください。</t>
    </r>
  </si>
  <si>
    <r>
      <t xml:space="preserve">※ </t>
    </r>
    <r>
      <rPr>
        <b/>
        <sz val="18"/>
        <color indexed="12"/>
        <rFont val="ＭＳ Ｐ明朝"/>
        <family val="1"/>
      </rPr>
      <t>○立（市立・私立・町立・県立・国立）をリストより選択してください。</t>
    </r>
    <r>
      <rPr>
        <b/>
        <sz val="18"/>
        <color indexed="10"/>
        <rFont val="ＭＳ Ｐ明朝"/>
        <family val="1"/>
      </rPr>
      <t xml:space="preserve">
※ </t>
    </r>
    <r>
      <rPr>
        <b/>
        <sz val="18"/>
        <color indexed="12"/>
        <rFont val="ＭＳ Ｐ明朝"/>
        <family val="1"/>
      </rPr>
      <t>学校（小学校・中学校）をリストより選択してください。</t>
    </r>
  </si>
  <si>
    <r>
      <rPr>
        <b/>
        <sz val="16"/>
        <color indexed="10"/>
        <rFont val="HG丸ｺﾞｼｯｸM-PRO"/>
        <family val="3"/>
      </rPr>
      <t>④</t>
    </r>
    <r>
      <rPr>
        <b/>
        <sz val="12"/>
        <rFont val="HG丸ｺﾞｼｯｸM-PRO"/>
        <family val="3"/>
      </rPr>
      <t>【推薦限度数】</t>
    </r>
  </si>
  <si>
    <t>ふりがな</t>
  </si>
  <si>
    <t>⑥</t>
  </si>
  <si>
    <t>注意：＜error＞がでた場合は、</t>
  </si>
  <si>
    <r>
      <rPr>
        <sz val="12"/>
        <color indexed="10"/>
        <rFont val="ＭＳ Ｐ明朝"/>
        <family val="1"/>
      </rPr>
      <t>④</t>
    </r>
    <r>
      <rPr>
        <sz val="12"/>
        <rFont val="ＭＳ Ｐ明朝"/>
        <family val="1"/>
      </rPr>
      <t>の【推薦限度数】以内でご応募ください。</t>
    </r>
  </si>
  <si>
    <t>https://www.ja-kyosai-fukuoka.com/</t>
  </si>
  <si>
    <r>
      <t>各学校毎に独自の予備審査を行い、</t>
    </r>
    <r>
      <rPr>
        <b/>
        <sz val="14"/>
        <rFont val="HG丸ｺﾞｼｯｸM-PRO"/>
        <family val="3"/>
      </rPr>
      <t>全児童・生徒数の５%以内を推薦</t>
    </r>
    <r>
      <rPr>
        <sz val="14"/>
        <rFont val="HG丸ｺﾞｼｯｸM-PRO"/>
        <family val="3"/>
      </rPr>
      <t>してください。ただし、全児童・生徒数の5％が6名以下となる場合には、推薦点数は最高6点（１人1点）とします。また、5％を超える推薦をいただいた場合は、事務局にて</t>
    </r>
    <r>
      <rPr>
        <b/>
        <sz val="14"/>
        <rFont val="HG丸ｺﾞｼｯｸM-PRO"/>
        <family val="3"/>
      </rPr>
      <t>超過点数分を無作為に『無効』</t>
    </r>
    <r>
      <rPr>
        <sz val="14"/>
        <rFont val="HG丸ｺﾞｼｯｸM-PRO"/>
        <family val="3"/>
      </rPr>
      <t>とさせていただきます。</t>
    </r>
  </si>
  <si>
    <t>注意：＜error＞がでた場合は、</t>
  </si>
  <si>
    <t>「応募作品送付状Ⓐ」に入力した「学年毎の推薦点数」に応じ学年・作品番号が付番されます。</t>
  </si>
  <si>
    <t>姓と名およびふりがなを入力してください。</t>
  </si>
  <si>
    <t>☆特別支援学校・特別支援学級の</t>
  </si>
  <si>
    <t>児童・生徒数になります。</t>
  </si>
  <si>
    <r>
      <t>各学校独自の予備審査を行ない、</t>
    </r>
    <r>
      <rPr>
        <b/>
        <sz val="16"/>
        <rFont val="HG丸ｺﾞｼｯｸM-PRO"/>
        <family val="3"/>
      </rPr>
      <t>通常の学級とは別に、最高６点（1人１点）まで応募ができます。</t>
    </r>
    <r>
      <rPr>
        <sz val="16"/>
        <rFont val="HG丸ｺﾞｼｯｸM-PRO"/>
        <family val="3"/>
      </rPr>
      <t>また、６点を超える推薦をいただいた場合は、事務局にて</t>
    </r>
    <r>
      <rPr>
        <b/>
        <sz val="16"/>
        <rFont val="HG丸ｺﾞｼｯｸM-PRO"/>
        <family val="3"/>
      </rPr>
      <t>超過点数分を無作為に『無効』</t>
    </r>
    <r>
      <rPr>
        <sz val="16"/>
        <rFont val="HG丸ｺﾞｼｯｸM-PRO"/>
        <family val="3"/>
      </rPr>
      <t>とさせていただきます。</t>
    </r>
  </si>
  <si>
    <t>応募締切日：令和6年1月11日（木）</t>
  </si>
  <si>
    <t>応募書類：「応募作品送付状Ⓐ」と「応募作品目録Ⓑ」を入力後印書します。Ⓐ、Ⓑおよび
　　　　 　 「応募作品（作文）」をセットし、午後３時までに最寄りのＪＡへご応募ください。</t>
  </si>
  <si>
    <t>➁の学年・作品番号を応募作品（作文）の右上に記入してください。</t>
  </si>
  <si>
    <t>データの入力が終了したら、「応募作品送付状Ⓐ」と「応募作品目録Ⓑ」を紙ベースで印刷してください。</t>
  </si>
  <si>
    <t>「応募作品送付状Ⓐ」と「応募作品目録Ⓑ」を印書したものと、「応募作品（作文）」をセットし、最寄りのＪＡへ</t>
  </si>
  <si>
    <t>「応募作品送付状Ⓐ」と「応募作品目録Ⓑ」を印書したものと、「応募作品（作文）」をセットし、</t>
  </si>
  <si>
    <t>最寄りのＪＡへご応募ください。</t>
  </si>
  <si>
    <t>応募書類：「応募作品送付状Ⓐ」と「応募作品目録Ⓑ」を入力後印書します。Ⓐ、Ⓑおよび
　　　　  　「応募作品（作文）」をセットし、午後３時までに最寄りのＪＡへご応募ください。</t>
  </si>
  <si>
    <t>応募締切日：令和6年1月11日（木）</t>
  </si>
  <si>
    <t>➁の学年・作品番号を応募作品（作文）の右上に記入してください。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</si>
</sst>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超&quot;&quot;過&quot;"/>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134">
    <font>
      <sz val="11"/>
      <name val="ＭＳ Ｐゴシック"/>
      <family val="3"/>
    </font>
    <font>
      <sz val="6"/>
      <name val="ＭＳ Ｐゴシック"/>
      <family val="3"/>
    </font>
    <font>
      <b/>
      <sz val="12"/>
      <name val="ＭＳ Ｐ明朝"/>
      <family val="1"/>
    </font>
    <font>
      <sz val="11"/>
      <name val="ＭＳ Ｐ明朝"/>
      <family val="1"/>
    </font>
    <font>
      <sz val="14"/>
      <name val="ＭＳ Ｐ明朝"/>
      <family val="1"/>
    </font>
    <font>
      <u val="single"/>
      <sz val="12"/>
      <name val="ＭＳ Ｐ明朝"/>
      <family val="1"/>
    </font>
    <font>
      <sz val="12"/>
      <name val="ＭＳ Ｐ明朝"/>
      <family val="1"/>
    </font>
    <font>
      <b/>
      <sz val="14"/>
      <name val="ＭＳ Ｐ明朝"/>
      <family val="1"/>
    </font>
    <font>
      <b/>
      <sz val="16"/>
      <name val="ＭＳ Ｐ明朝"/>
      <family val="1"/>
    </font>
    <font>
      <sz val="12"/>
      <name val="ＭＳ Ｐゴシック"/>
      <family val="3"/>
    </font>
    <font>
      <b/>
      <sz val="16"/>
      <name val="ＭＳ Ｐゴシック"/>
      <family val="3"/>
    </font>
    <font>
      <b/>
      <sz val="12"/>
      <name val="ＭＳ Ｐゴシック"/>
      <family val="3"/>
    </font>
    <font>
      <b/>
      <sz val="11"/>
      <name val="ＭＳ Ｐ明朝"/>
      <family val="1"/>
    </font>
    <font>
      <b/>
      <sz val="14"/>
      <name val="ＭＳ Ｐゴシック"/>
      <family val="3"/>
    </font>
    <font>
      <sz val="13"/>
      <name val="ＭＳ Ｐ明朝"/>
      <family val="1"/>
    </font>
    <font>
      <sz val="16"/>
      <name val="ＭＳ Ｐ明朝"/>
      <family val="1"/>
    </font>
    <font>
      <sz val="8"/>
      <name val="ＭＳ Ｐゴシック"/>
      <family val="3"/>
    </font>
    <font>
      <sz val="22"/>
      <name val="ＭＳ Ｐ明朝"/>
      <family val="1"/>
    </font>
    <font>
      <b/>
      <sz val="11"/>
      <name val="ＭＳ Ｐゴシック"/>
      <family val="3"/>
    </font>
    <font>
      <b/>
      <sz val="32"/>
      <name val="ＭＳ Ｐゴシック"/>
      <family val="3"/>
    </font>
    <font>
      <b/>
      <sz val="24"/>
      <name val="HG創英角ﾎﾟｯﾌﾟ体"/>
      <family val="3"/>
    </font>
    <font>
      <sz val="20"/>
      <name val="ＭＳ Ｐ明朝"/>
      <family val="1"/>
    </font>
    <font>
      <b/>
      <sz val="16"/>
      <name val="HG創英角ﾎﾟｯﾌﾟ体"/>
      <family val="3"/>
    </font>
    <font>
      <sz val="16"/>
      <name val="HG創英角ﾎﾟｯﾌﾟ体"/>
      <family val="3"/>
    </font>
    <font>
      <b/>
      <sz val="16"/>
      <name val="HGP創英角ﾎﾟｯﾌﾟ体"/>
      <family val="3"/>
    </font>
    <font>
      <b/>
      <sz val="16"/>
      <name val="HGS創英角ﾎﾟｯﾌﾟ体"/>
      <family val="3"/>
    </font>
    <font>
      <b/>
      <sz val="12"/>
      <name val="HGS創英角ﾎﾟｯﾌﾟ体"/>
      <family val="3"/>
    </font>
    <font>
      <b/>
      <sz val="11"/>
      <name val="HG創英角ﾎﾟｯﾌﾟ体"/>
      <family val="3"/>
    </font>
    <font>
      <b/>
      <sz val="14"/>
      <name val="HG丸ｺﾞｼｯｸM-PRO"/>
      <family val="3"/>
    </font>
    <font>
      <b/>
      <sz val="11"/>
      <name val="HG丸ｺﾞｼｯｸM-PRO"/>
      <family val="3"/>
    </font>
    <font>
      <b/>
      <sz val="24"/>
      <name val="HG丸ｺﾞｼｯｸM-PRO"/>
      <family val="3"/>
    </font>
    <font>
      <sz val="14"/>
      <name val="ＭＳ Ｐゴシック"/>
      <family val="3"/>
    </font>
    <font>
      <sz val="16"/>
      <color indexed="10"/>
      <name val="ＭＳ Ｐゴシック"/>
      <family val="3"/>
    </font>
    <font>
      <sz val="14"/>
      <color indexed="10"/>
      <name val="ＭＳ Ｐゴシック"/>
      <family val="3"/>
    </font>
    <font>
      <sz val="14"/>
      <color indexed="10"/>
      <name val="ＭＳ Ｐ明朝"/>
      <family val="1"/>
    </font>
    <font>
      <b/>
      <sz val="14"/>
      <color indexed="10"/>
      <name val="ＭＳ Ｐゴシック"/>
      <family val="3"/>
    </font>
    <font>
      <b/>
      <sz val="16"/>
      <name val="HG丸ｺﾞｼｯｸM-PRO"/>
      <family val="3"/>
    </font>
    <font>
      <b/>
      <sz val="14"/>
      <name val="IWAp-UDゴシック表示R"/>
      <family val="3"/>
    </font>
    <font>
      <sz val="11"/>
      <color indexed="10"/>
      <name val="ＭＳ Ｐ明朝"/>
      <family val="1"/>
    </font>
    <font>
      <sz val="11"/>
      <name val="HG丸ｺﾞｼｯｸM-PRO"/>
      <family val="3"/>
    </font>
    <font>
      <b/>
      <sz val="16"/>
      <color indexed="10"/>
      <name val="HG丸ｺﾞｼｯｸM-PRO"/>
      <family val="3"/>
    </font>
    <font>
      <b/>
      <sz val="18"/>
      <name val="HG丸ｺﾞｼｯｸM-PRO"/>
      <family val="3"/>
    </font>
    <font>
      <sz val="16"/>
      <name val="ＭＳ Ｐゴシック"/>
      <family val="3"/>
    </font>
    <font>
      <b/>
      <sz val="14"/>
      <name val="HGP行書体"/>
      <family val="4"/>
    </font>
    <font>
      <sz val="12"/>
      <color indexed="10"/>
      <name val="ＭＳ Ｐ明朝"/>
      <family val="1"/>
    </font>
    <font>
      <b/>
      <sz val="12"/>
      <name val="HG丸ｺﾞｼｯｸM-PRO"/>
      <family val="3"/>
    </font>
    <font>
      <b/>
      <i/>
      <sz val="22"/>
      <name val="ＭＳ Ｐ明朝"/>
      <family val="1"/>
    </font>
    <font>
      <b/>
      <i/>
      <sz val="28"/>
      <name val="ＭＳ Ｐ明朝"/>
      <family val="1"/>
    </font>
    <font>
      <b/>
      <sz val="40"/>
      <name val="ＭＳ Ｐ明朝"/>
      <family val="1"/>
    </font>
    <font>
      <b/>
      <sz val="18"/>
      <name val="MS UI Gothic"/>
      <family val="3"/>
    </font>
    <font>
      <b/>
      <i/>
      <sz val="26"/>
      <name val="ＭＳ Ｐ明朝"/>
      <family val="1"/>
    </font>
    <font>
      <sz val="26"/>
      <name val="ＭＳ Ｐゴシック"/>
      <family val="3"/>
    </font>
    <font>
      <sz val="28"/>
      <name val="ＭＳ Ｐゴシック"/>
      <family val="3"/>
    </font>
    <font>
      <b/>
      <sz val="20"/>
      <name val="HG丸ｺﾞｼｯｸM-PRO"/>
      <family val="3"/>
    </font>
    <font>
      <b/>
      <sz val="18"/>
      <name val="ＭＳ Ｐゴシック"/>
      <family val="3"/>
    </font>
    <font>
      <sz val="20"/>
      <name val="ＭＳ Ｐゴシック"/>
      <family val="3"/>
    </font>
    <font>
      <b/>
      <sz val="20"/>
      <name val="ＭＳ Ｐ明朝"/>
      <family val="1"/>
    </font>
    <font>
      <b/>
      <sz val="22"/>
      <name val="HG丸ｺﾞｼｯｸM-PRO"/>
      <family val="3"/>
    </font>
    <font>
      <sz val="18"/>
      <name val="ＭＳ Ｐ明朝"/>
      <family val="1"/>
    </font>
    <font>
      <sz val="22"/>
      <color indexed="10"/>
      <name val="ＭＳ Ｐ明朝"/>
      <family val="1"/>
    </font>
    <font>
      <sz val="20"/>
      <color indexed="10"/>
      <name val="ＭＳ Ｐゴシック"/>
      <family val="3"/>
    </font>
    <font>
      <b/>
      <sz val="18"/>
      <color indexed="12"/>
      <name val="ＭＳ Ｐ明朝"/>
      <family val="1"/>
    </font>
    <font>
      <b/>
      <sz val="18"/>
      <color indexed="10"/>
      <name val="ＭＳ Ｐ明朝"/>
      <family val="1"/>
    </font>
    <font>
      <b/>
      <sz val="30"/>
      <name val="ＭＳ Ｐゴシック"/>
      <family val="3"/>
    </font>
    <font>
      <b/>
      <sz val="18"/>
      <name val="ＭＳ Ｐ明朝"/>
      <family val="1"/>
    </font>
    <font>
      <sz val="14"/>
      <name val="HG丸ｺﾞｼｯｸM-PRO"/>
      <family val="3"/>
    </font>
    <font>
      <sz val="16"/>
      <name val="HG丸ｺﾞｼｯｸM-PRO"/>
      <family val="3"/>
    </font>
    <font>
      <b/>
      <sz val="17"/>
      <color indexed="10"/>
      <name val="HG丸ｺﾞｼｯｸM-PRO"/>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ＭＳ Ｐ明朝"/>
      <family val="1"/>
    </font>
    <font>
      <b/>
      <sz val="16"/>
      <color indexed="10"/>
      <name val="ＭＳ Ｐ明朝"/>
      <family val="1"/>
    </font>
    <font>
      <sz val="14"/>
      <color indexed="9"/>
      <name val="HG丸ｺﾞｼｯｸM-PRO"/>
      <family val="3"/>
    </font>
    <font>
      <sz val="22"/>
      <color indexed="22"/>
      <name val="ＭＳ Ｐ明朝"/>
      <family val="1"/>
    </font>
    <font>
      <b/>
      <sz val="22"/>
      <color indexed="22"/>
      <name val="ＭＳ Ｐ明朝"/>
      <family val="1"/>
    </font>
    <font>
      <u val="single"/>
      <sz val="14"/>
      <color indexed="12"/>
      <name val="ＭＳ Ｐゴシック"/>
      <family val="3"/>
    </font>
    <font>
      <b/>
      <sz val="16"/>
      <color indexed="9"/>
      <name val="ＭＳ Ｐ明朝"/>
      <family val="1"/>
    </font>
    <font>
      <b/>
      <sz val="22"/>
      <color indexed="9"/>
      <name val="ＭＳ Ｐ明朝"/>
      <family val="1"/>
    </font>
    <font>
      <b/>
      <sz val="32"/>
      <color indexed="9"/>
      <name val="ＭＳ Ｐ明朝"/>
      <family val="1"/>
    </font>
    <font>
      <sz val="9"/>
      <name val="Meiryo UI"/>
      <family val="3"/>
    </font>
    <font>
      <sz val="2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6"/>
      <color rgb="FFFF0000"/>
      <name val="HG丸ｺﾞｼｯｸM-PRO"/>
      <family val="3"/>
    </font>
    <font>
      <sz val="11"/>
      <color rgb="FFFF0000"/>
      <name val="ＭＳ Ｐゴシック"/>
      <family val="3"/>
    </font>
    <font>
      <sz val="11"/>
      <color rgb="FFFF0000"/>
      <name val="ＭＳ Ｐ明朝"/>
      <family val="1"/>
    </font>
    <font>
      <sz val="14"/>
      <color rgb="FFFF0000"/>
      <name val="ＭＳ Ｐ明朝"/>
      <family val="1"/>
    </font>
    <font>
      <sz val="11"/>
      <color theme="0"/>
      <name val="ＭＳ Ｐゴシック"/>
      <family val="3"/>
    </font>
    <font>
      <sz val="11"/>
      <color theme="0"/>
      <name val="ＭＳ Ｐ明朝"/>
      <family val="1"/>
    </font>
    <font>
      <b/>
      <sz val="16"/>
      <color rgb="FFFF0000"/>
      <name val="ＭＳ Ｐ明朝"/>
      <family val="1"/>
    </font>
    <font>
      <sz val="14"/>
      <color theme="0"/>
      <name val="HG丸ｺﾞｼｯｸM-PRO"/>
      <family val="3"/>
    </font>
    <font>
      <b/>
      <sz val="17"/>
      <color rgb="FFFF0000"/>
      <name val="HG丸ｺﾞｼｯｸM-PRO"/>
      <family val="3"/>
    </font>
    <font>
      <sz val="22"/>
      <color theme="0" tint="-0.04997999966144562"/>
      <name val="ＭＳ Ｐ明朝"/>
      <family val="1"/>
    </font>
    <font>
      <b/>
      <sz val="22"/>
      <color theme="0" tint="-0.04997999966144562"/>
      <name val="ＭＳ Ｐ明朝"/>
      <family val="1"/>
    </font>
    <font>
      <u val="single"/>
      <sz val="14"/>
      <color theme="10"/>
      <name val="ＭＳ Ｐゴシック"/>
      <family val="3"/>
    </font>
    <font>
      <b/>
      <sz val="18"/>
      <color rgb="FFFF0000"/>
      <name val="ＭＳ Ｐ明朝"/>
      <family val="1"/>
    </font>
    <font>
      <b/>
      <sz val="16"/>
      <color theme="0"/>
      <name val="ＭＳ Ｐ明朝"/>
      <family val="1"/>
    </font>
    <font>
      <b/>
      <sz val="22"/>
      <color theme="0"/>
      <name val="ＭＳ Ｐ明朝"/>
      <family val="1"/>
    </font>
    <font>
      <b/>
      <sz val="32"/>
      <color theme="0"/>
      <name val="ＭＳ Ｐ明朝"/>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51"/>
        <bgColor indexed="64"/>
      </patternFill>
    </fill>
    <fill>
      <patternFill patternType="solid">
        <fgColor indexed="22"/>
        <bgColor indexed="64"/>
      </patternFill>
    </fill>
    <fill>
      <patternFill patternType="solid">
        <fgColor rgb="FFFF99FF"/>
        <bgColor indexed="64"/>
      </patternFill>
    </fill>
    <fill>
      <patternFill patternType="solid">
        <fgColor rgb="FFFFE7FF"/>
        <bgColor indexed="64"/>
      </patternFill>
    </fill>
    <fill>
      <patternFill patternType="solid">
        <fgColor rgb="FFFFE2C5"/>
        <bgColor indexed="64"/>
      </patternFill>
    </fill>
    <fill>
      <patternFill patternType="solid">
        <fgColor theme="0" tint="-0.04997999966144562"/>
        <bgColor indexed="64"/>
      </patternFill>
    </fill>
    <fill>
      <patternFill patternType="solid">
        <fgColor indexed="45"/>
        <bgColor indexed="64"/>
      </patternFill>
    </fill>
    <fill>
      <patternFill patternType="solid">
        <fgColor theme="0" tint="-0.1499900072813034"/>
        <bgColor indexed="64"/>
      </patternFill>
    </fill>
    <fill>
      <patternFill patternType="solid">
        <fgColor rgb="FF0000FF"/>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
      <patternFill patternType="solid">
        <fgColor rgb="FFFFFF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color indexed="63"/>
      </left>
      <right style="thin"/>
      <top style="thin"/>
      <bottom>
        <color indexed="63"/>
      </bottom>
    </border>
    <border>
      <left style="thin"/>
      <right>
        <color indexed="63"/>
      </right>
      <top style="double"/>
      <bottom>
        <color indexed="63"/>
      </bottom>
    </border>
    <border>
      <left>
        <color indexed="63"/>
      </left>
      <right>
        <color indexed="63"/>
      </right>
      <top style="thin"/>
      <bottom style="hair"/>
    </border>
    <border>
      <left>
        <color indexed="63"/>
      </left>
      <right style="double"/>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style="thin"/>
      <right>
        <color indexed="63"/>
      </right>
      <top>
        <color indexed="63"/>
      </top>
      <bottom style="double"/>
    </border>
    <border>
      <left>
        <color indexed="63"/>
      </left>
      <right style="thin"/>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slantDashDot"/>
      <bottom>
        <color indexed="63"/>
      </bottom>
    </border>
    <border>
      <left>
        <color indexed="63"/>
      </left>
      <right>
        <color indexed="63"/>
      </right>
      <top>
        <color indexed="63"/>
      </top>
      <bottom style="slantDashDot"/>
    </border>
    <border>
      <left>
        <color indexed="63"/>
      </left>
      <right style="double"/>
      <top>
        <color indexed="63"/>
      </top>
      <bottom style="thin"/>
    </border>
    <border>
      <left>
        <color indexed="63"/>
      </left>
      <right>
        <color indexed="63"/>
      </right>
      <top style="hair"/>
      <bottom>
        <color indexed="63"/>
      </bottom>
    </border>
    <border>
      <left>
        <color indexed="63"/>
      </left>
      <right>
        <color indexed="63"/>
      </right>
      <top>
        <color indexed="63"/>
      </top>
      <bottom style="thin"/>
    </border>
    <border>
      <left style="thin"/>
      <right>
        <color indexed="63"/>
      </right>
      <top style="thin"/>
      <bottom style="hair"/>
    </border>
    <border>
      <left>
        <color indexed="63"/>
      </left>
      <right>
        <color indexed="63"/>
      </right>
      <top>
        <color indexed="63"/>
      </top>
      <bottom style="double"/>
    </border>
    <border>
      <left>
        <color indexed="63"/>
      </left>
      <right>
        <color indexed="63"/>
      </right>
      <top>
        <color indexed="63"/>
      </top>
      <bottom style="medium"/>
    </border>
    <border>
      <left>
        <color indexed="63"/>
      </left>
      <right style="slantDashDo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double"/>
      <bottom style="hair"/>
    </border>
    <border>
      <left style="thin"/>
      <right style="slantDashDot"/>
      <top style="double"/>
      <bottom style="hair"/>
    </border>
    <border>
      <left style="thin"/>
      <right style="slantDashDot"/>
      <top>
        <color indexed="63"/>
      </top>
      <bottom style="hair"/>
    </border>
    <border>
      <left style="thin"/>
      <right style="slantDashDot"/>
      <top style="thin"/>
      <bottom style="hair"/>
    </border>
    <border>
      <left style="thin"/>
      <right>
        <color indexed="63"/>
      </right>
      <top>
        <color indexed="63"/>
      </top>
      <bottom style="hair"/>
    </border>
    <border>
      <left style="thin"/>
      <right style="slantDashDot"/>
      <top style="hair"/>
      <bottom style="thin"/>
    </border>
    <border>
      <left style="thin"/>
      <right style="slantDashDot"/>
      <top>
        <color indexed="63"/>
      </top>
      <bottom style="thin"/>
    </border>
    <border>
      <left style="thin"/>
      <right>
        <color indexed="63"/>
      </right>
      <top style="hair"/>
      <bottom style="thin"/>
    </border>
    <border>
      <left style="thin"/>
      <right>
        <color indexed="63"/>
      </right>
      <top style="hair"/>
      <bottom style="double"/>
    </border>
    <border>
      <left style="thin"/>
      <right style="slantDashDot"/>
      <top>
        <color indexed="63"/>
      </top>
      <bottom style="double"/>
    </border>
    <border>
      <left style="medium"/>
      <right style="medium"/>
      <top style="medium"/>
      <bottom style="medium"/>
    </border>
    <border>
      <left style="medium"/>
      <right style="medium"/>
      <top>
        <color indexed="63"/>
      </top>
      <bottom style="medium"/>
    </border>
    <border>
      <left style="slantDashDot"/>
      <right>
        <color indexed="63"/>
      </right>
      <top style="slantDashDot"/>
      <bottom style="slantDashDot"/>
    </border>
    <border>
      <left>
        <color indexed="63"/>
      </left>
      <right style="thin"/>
      <top style="slantDashDot"/>
      <bottom style="thin"/>
    </border>
    <border>
      <left style="thin"/>
      <right style="thin"/>
      <top style="slantDashDot"/>
      <bottom style="thin"/>
    </border>
    <border>
      <left style="thin"/>
      <right style="slantDashDot"/>
      <top style="slantDashDot"/>
      <bottom style="thin"/>
    </border>
    <border>
      <left>
        <color indexed="63"/>
      </left>
      <right style="thin"/>
      <top style="thin"/>
      <bottom style="slantDashDot"/>
    </border>
    <border>
      <left style="thin"/>
      <right style="thin"/>
      <top style="thin"/>
      <bottom style="slantDashDot"/>
    </border>
    <border>
      <left style="thin"/>
      <right style="slantDashDot"/>
      <top style="thin"/>
      <bottom style="slantDashDot"/>
    </border>
    <border>
      <left>
        <color indexed="63"/>
      </left>
      <right style="double"/>
      <top>
        <color indexed="63"/>
      </top>
      <bottom style="double"/>
    </border>
    <border>
      <left style="double"/>
      <right>
        <color indexed="63"/>
      </right>
      <top style="thin"/>
      <bottom>
        <color indexed="63"/>
      </bottom>
    </border>
    <border>
      <left style="double"/>
      <right>
        <color indexed="63"/>
      </right>
      <top>
        <color indexed="63"/>
      </top>
      <bottom style="thin"/>
    </border>
    <border>
      <left>
        <color indexed="63"/>
      </left>
      <right style="double"/>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double"/>
    </border>
    <border>
      <left>
        <color indexed="63"/>
      </left>
      <right style="thin"/>
      <top>
        <color indexed="63"/>
      </top>
      <bottom style="double"/>
    </border>
    <border>
      <left>
        <color indexed="63"/>
      </left>
      <right>
        <color indexed="63"/>
      </right>
      <top style="slantDashDot"/>
      <bottom style="slantDashDot"/>
    </border>
    <border>
      <left>
        <color indexed="63"/>
      </left>
      <right style="slantDashDot"/>
      <top style="slantDashDot"/>
      <bottom style="slantDashDot"/>
    </border>
    <border>
      <left>
        <color indexed="63"/>
      </left>
      <right>
        <color indexed="63"/>
      </right>
      <top style="thin"/>
      <bottom style="thin"/>
    </border>
    <border>
      <left>
        <color indexed="63"/>
      </left>
      <right>
        <color indexed="63"/>
      </right>
      <top style="hair"/>
      <bottom style="thin"/>
    </border>
    <border>
      <left>
        <color indexed="63"/>
      </left>
      <right style="double"/>
      <top style="hair"/>
      <bottom style="thin"/>
    </border>
    <border>
      <left style="thin"/>
      <right style="thin"/>
      <top>
        <color indexed="63"/>
      </top>
      <bottom style="double"/>
    </border>
    <border>
      <left style="slantDashDot"/>
      <right style="slantDashDot"/>
      <top>
        <color indexed="63"/>
      </top>
      <bottom>
        <color indexed="63"/>
      </bottom>
    </border>
    <border>
      <left style="slantDashDot"/>
      <right style="slantDashDot"/>
      <top>
        <color indexed="63"/>
      </top>
      <bottom style="thin"/>
    </border>
    <border>
      <left style="double"/>
      <right style="double"/>
      <top style="thin"/>
      <bottom>
        <color indexed="63"/>
      </bottom>
    </border>
    <border>
      <left style="double"/>
      <right style="double"/>
      <top>
        <color indexed="63"/>
      </top>
      <bottom style="double"/>
    </border>
    <border>
      <left style="double"/>
      <right style="thin"/>
      <top style="thin"/>
      <bottom>
        <color indexed="63"/>
      </bottom>
    </border>
    <border>
      <left style="double"/>
      <right style="thin"/>
      <top>
        <color indexed="63"/>
      </top>
      <bottom style="double"/>
    </border>
    <border>
      <left style="slantDashDot"/>
      <right style="double"/>
      <top style="thin"/>
      <bottom>
        <color indexed="63"/>
      </bottom>
    </border>
    <border>
      <left style="slantDashDot"/>
      <right style="double"/>
      <top>
        <color indexed="63"/>
      </top>
      <bottom style="double"/>
    </border>
    <border>
      <left style="double"/>
      <right style="double"/>
      <top>
        <color indexed="63"/>
      </top>
      <bottom style="thin"/>
    </border>
    <border>
      <left style="double"/>
      <right style="thin"/>
      <top>
        <color indexed="63"/>
      </top>
      <bottom style="thin"/>
    </border>
    <border>
      <left style="slantDashDot"/>
      <right style="double"/>
      <top>
        <color indexed="63"/>
      </top>
      <bottom style="thin"/>
    </border>
    <border>
      <left style="double"/>
      <right style="thin"/>
      <top>
        <color indexed="63"/>
      </top>
      <bottom>
        <color indexed="63"/>
      </bottom>
    </border>
    <border>
      <left style="double"/>
      <right style="double"/>
      <top>
        <color indexed="63"/>
      </top>
      <bottom>
        <color indexed="63"/>
      </bottom>
    </border>
    <border>
      <left style="slantDashDot"/>
      <right style="double"/>
      <top>
        <color indexed="63"/>
      </top>
      <bottom>
        <color indexed="63"/>
      </bottom>
    </border>
    <border>
      <left style="thin"/>
      <right style="thin"/>
      <top style="double"/>
      <bottom>
        <color indexed="63"/>
      </bottom>
    </border>
    <border>
      <left style="slantDashDot"/>
      <right style="slantDashDot"/>
      <top style="double"/>
      <bottom>
        <color indexed="63"/>
      </bottom>
    </border>
    <border>
      <left style="slantDashDot"/>
      <right style="slantDashDot"/>
      <top style="slantDashDot"/>
      <bottom>
        <color indexed="63"/>
      </bottom>
    </border>
    <border>
      <left style="slantDashDot"/>
      <right style="slantDashDot"/>
      <top>
        <color indexed="63"/>
      </top>
      <bottom style="double"/>
    </border>
    <border>
      <left style="double"/>
      <right style="thin"/>
      <top style="double"/>
      <bottom>
        <color indexed="63"/>
      </bottom>
    </border>
    <border>
      <left>
        <color indexed="63"/>
      </left>
      <right style="slantDashDot"/>
      <top style="double"/>
      <bottom style="hair"/>
    </border>
    <border>
      <left style="slantDashDot"/>
      <right style="double"/>
      <top style="double"/>
      <bottom>
        <color indexed="63"/>
      </bottom>
    </border>
    <border>
      <left style="double"/>
      <right style="double"/>
      <top style="double"/>
      <bottom>
        <color indexed="63"/>
      </bottom>
    </border>
    <border>
      <left style="slantDashDot"/>
      <right style="slantDashDot"/>
      <top style="thin"/>
      <bottom>
        <color indexed="63"/>
      </bottom>
    </border>
    <border>
      <left>
        <color indexed="63"/>
      </left>
      <right>
        <color indexed="63"/>
      </right>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104"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116" fillId="0" borderId="0" applyNumberFormat="0" applyFill="0" applyBorder="0" applyAlignment="0" applyProtection="0"/>
    <xf numFmtId="0" fontId="117" fillId="32" borderId="0" applyNumberFormat="0" applyBorder="0" applyAlignment="0" applyProtection="0"/>
  </cellStyleXfs>
  <cellXfs count="531">
    <xf numFmtId="0" fontId="0" fillId="0" borderId="0" xfId="0" applyAlignment="1">
      <alignment/>
    </xf>
    <xf numFmtId="0" fontId="3" fillId="0" borderId="0" xfId="0" applyFont="1" applyAlignment="1">
      <alignment/>
    </xf>
    <xf numFmtId="0" fontId="0" fillId="0" borderId="0" xfId="0" applyAlignment="1">
      <alignment vertical="center"/>
    </xf>
    <xf numFmtId="0" fontId="10" fillId="0" borderId="0" xfId="0" applyFont="1" applyAlignment="1">
      <alignment horizontal="center"/>
    </xf>
    <xf numFmtId="0" fontId="11"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0" fillId="0" borderId="12" xfId="0" applyBorder="1" applyAlignment="1">
      <alignment/>
    </xf>
    <xf numFmtId="0" fontId="4" fillId="0" borderId="13" xfId="0" applyFont="1" applyBorder="1" applyAlignment="1">
      <alignment horizontal="center" vertical="center" textRotation="255"/>
    </xf>
    <xf numFmtId="0" fontId="3" fillId="0" borderId="0" xfId="0" applyFont="1" applyBorder="1" applyAlignment="1">
      <alignment/>
    </xf>
    <xf numFmtId="0" fontId="3" fillId="0" borderId="14" xfId="0" applyFont="1" applyBorder="1" applyAlignment="1">
      <alignment/>
    </xf>
    <xf numFmtId="0" fontId="3" fillId="0" borderId="0" xfId="0" applyFont="1" applyBorder="1" applyAlignment="1">
      <alignment horizontal="center"/>
    </xf>
    <xf numFmtId="0" fontId="12" fillId="0" borderId="0" xfId="0" applyFont="1" applyAlignment="1">
      <alignment/>
    </xf>
    <xf numFmtId="0" fontId="0" fillId="0" borderId="0" xfId="0" applyBorder="1" applyAlignment="1">
      <alignment/>
    </xf>
    <xf numFmtId="0" fontId="0" fillId="0" borderId="0" xfId="0" applyBorder="1" applyAlignment="1">
      <alignment horizontal="center" vertical="center"/>
    </xf>
    <xf numFmtId="0" fontId="9" fillId="0" borderId="0" xfId="0" applyFont="1" applyBorder="1" applyAlignment="1">
      <alignment horizontal="center" vertical="center"/>
    </xf>
    <xf numFmtId="0" fontId="0" fillId="0" borderId="0" xfId="0" applyFont="1" applyBorder="1" applyAlignment="1">
      <alignment horizontal="center"/>
    </xf>
    <xf numFmtId="0" fontId="2" fillId="0" borderId="0" xfId="0" applyFont="1" applyAlignment="1">
      <alignment vertical="center"/>
    </xf>
    <xf numFmtId="0" fontId="0" fillId="0" borderId="0" xfId="0" applyBorder="1" applyAlignment="1">
      <alignment horizontal="center"/>
    </xf>
    <xf numFmtId="0" fontId="6" fillId="0" borderId="0" xfId="0" applyFont="1" applyAlignment="1">
      <alignment vertical="center"/>
    </xf>
    <xf numFmtId="0" fontId="6" fillId="0" borderId="0" xfId="0" applyFont="1" applyAlignment="1">
      <alignment/>
    </xf>
    <xf numFmtId="49" fontId="9" fillId="0" borderId="0" xfId="0" applyNumberFormat="1" applyFont="1" applyAlignment="1">
      <alignment/>
    </xf>
    <xf numFmtId="0" fontId="3" fillId="0" borderId="0" xfId="0" applyFont="1" applyAlignment="1">
      <alignment vertical="center"/>
    </xf>
    <xf numFmtId="0" fontId="3" fillId="0" borderId="13" xfId="0" applyFont="1" applyBorder="1" applyAlignment="1">
      <alignment horizontal="center" vertical="center"/>
    </xf>
    <xf numFmtId="0" fontId="0" fillId="0" borderId="15" xfId="0" applyBorder="1" applyAlignment="1">
      <alignment vertical="center"/>
    </xf>
    <xf numFmtId="0" fontId="2" fillId="0" borderId="16" xfId="0" applyFont="1" applyBorder="1" applyAlignment="1">
      <alignment/>
    </xf>
    <xf numFmtId="0" fontId="2" fillId="0" borderId="10" xfId="0" applyFont="1" applyBorder="1" applyAlignment="1">
      <alignment/>
    </xf>
    <xf numFmtId="0" fontId="8" fillId="0" borderId="0" xfId="0" applyFont="1" applyAlignment="1">
      <alignment/>
    </xf>
    <xf numFmtId="0" fontId="6" fillId="0" borderId="0" xfId="0" applyFont="1" applyBorder="1" applyAlignment="1">
      <alignment vertical="center" wrapText="1"/>
    </xf>
    <xf numFmtId="0" fontId="6" fillId="0" borderId="0" xfId="0" applyFont="1" applyAlignment="1">
      <alignment vertical="top" textRotation="255"/>
    </xf>
    <xf numFmtId="0" fontId="0" fillId="0" borderId="17" xfId="0" applyBorder="1" applyAlignment="1">
      <alignment readingOrder="1"/>
    </xf>
    <xf numFmtId="0" fontId="0" fillId="0" borderId="18" xfId="0" applyBorder="1" applyAlignment="1">
      <alignment readingOrder="1"/>
    </xf>
    <xf numFmtId="0" fontId="0" fillId="0" borderId="17" xfId="0" applyBorder="1" applyAlignment="1">
      <alignment/>
    </xf>
    <xf numFmtId="0" fontId="0" fillId="0" borderId="18" xfId="0" applyBorder="1" applyAlignment="1">
      <alignment/>
    </xf>
    <xf numFmtId="0" fontId="3" fillId="0" borderId="19" xfId="0" applyFont="1" applyBorder="1" applyAlignment="1">
      <alignment vertical="center"/>
    </xf>
    <xf numFmtId="0" fontId="3" fillId="0" borderId="20"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9" fillId="0" borderId="0" xfId="0" applyFont="1" applyAlignment="1">
      <alignment/>
    </xf>
    <xf numFmtId="0" fontId="4" fillId="0" borderId="13" xfId="0" applyFont="1" applyBorder="1" applyAlignment="1">
      <alignment vertical="center" readingOrder="1"/>
    </xf>
    <xf numFmtId="0" fontId="0" fillId="0" borderId="24" xfId="0" applyBorder="1" applyAlignment="1">
      <alignment horizontal="right" vertical="center"/>
    </xf>
    <xf numFmtId="0" fontId="2"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Font="1" applyBorder="1" applyAlignment="1">
      <alignment horizontal="left" vertical="center"/>
    </xf>
    <xf numFmtId="0" fontId="0" fillId="0" borderId="19" xfId="0" applyFill="1" applyBorder="1" applyAlignment="1">
      <alignment vertical="center"/>
    </xf>
    <xf numFmtId="0" fontId="0" fillId="0" borderId="22" xfId="0" applyFill="1" applyBorder="1" applyAlignment="1">
      <alignment vertical="center"/>
    </xf>
    <xf numFmtId="0" fontId="3" fillId="0" borderId="25" xfId="0" applyFont="1" applyFill="1" applyBorder="1" applyAlignment="1">
      <alignment horizontal="right" vertical="center"/>
    </xf>
    <xf numFmtId="0" fontId="3" fillId="0" borderId="25" xfId="0" applyFont="1" applyFill="1" applyBorder="1" applyAlignment="1">
      <alignment horizontal="center"/>
    </xf>
    <xf numFmtId="0" fontId="0" fillId="0" borderId="24" xfId="0" applyFill="1" applyBorder="1" applyAlignment="1">
      <alignment horizontal="right" vertical="center"/>
    </xf>
    <xf numFmtId="0" fontId="0" fillId="33" borderId="19" xfId="0" applyFill="1" applyBorder="1" applyAlignment="1">
      <alignment vertical="center"/>
    </xf>
    <xf numFmtId="0" fontId="0" fillId="33" borderId="22" xfId="0" applyFill="1" applyBorder="1" applyAlignment="1">
      <alignment vertical="center"/>
    </xf>
    <xf numFmtId="0" fontId="13" fillId="0" borderId="0" xfId="0" applyFont="1" applyAlignment="1">
      <alignment/>
    </xf>
    <xf numFmtId="0" fontId="32" fillId="0" borderId="0" xfId="0" applyFont="1" applyAlignment="1">
      <alignment horizontal="right"/>
    </xf>
    <xf numFmtId="0" fontId="10" fillId="0" borderId="0" xfId="0" applyFont="1" applyAlignment="1">
      <alignment horizontal="left"/>
    </xf>
    <xf numFmtId="0" fontId="13" fillId="0" borderId="0" xfId="0" applyFont="1" applyAlignment="1">
      <alignment horizontal="center"/>
    </xf>
    <xf numFmtId="0" fontId="10" fillId="0" borderId="26" xfId="0" applyFont="1" applyBorder="1" applyAlignment="1">
      <alignment vertical="center" wrapText="1"/>
    </xf>
    <xf numFmtId="0" fontId="11" fillId="0" borderId="0" xfId="0" applyFont="1" applyBorder="1" applyAlignment="1">
      <alignment horizontal="center" vertical="center"/>
    </xf>
    <xf numFmtId="0" fontId="3" fillId="0" borderId="0" xfId="0" applyFont="1" applyBorder="1" applyAlignment="1">
      <alignment/>
    </xf>
    <xf numFmtId="0" fontId="13"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xf>
    <xf numFmtId="0" fontId="11" fillId="0" borderId="0" xfId="0" applyFont="1" applyAlignment="1">
      <alignment vertical="center"/>
    </xf>
    <xf numFmtId="0" fontId="18" fillId="0" borderId="0" xfId="0" applyFont="1" applyAlignment="1">
      <alignment vertical="center"/>
    </xf>
    <xf numFmtId="0" fontId="35" fillId="0" borderId="0" xfId="0" applyFont="1" applyAlignment="1">
      <alignment/>
    </xf>
    <xf numFmtId="0" fontId="18" fillId="0" borderId="0" xfId="0" applyFont="1" applyAlignment="1">
      <alignment/>
    </xf>
    <xf numFmtId="0" fontId="35" fillId="0" borderId="0" xfId="0" applyFont="1" applyBorder="1" applyAlignment="1">
      <alignment vertical="center" wrapText="1"/>
    </xf>
    <xf numFmtId="0" fontId="13" fillId="0" borderId="0" xfId="0" applyFont="1" applyBorder="1" applyAlignment="1">
      <alignment vertical="center"/>
    </xf>
    <xf numFmtId="0" fontId="13" fillId="0" borderId="0" xfId="0" applyFont="1" applyBorder="1" applyAlignment="1">
      <alignment vertical="center" wrapText="1"/>
    </xf>
    <xf numFmtId="0" fontId="0" fillId="0" borderId="27" xfId="0" applyBorder="1" applyAlignment="1">
      <alignment/>
    </xf>
    <xf numFmtId="0" fontId="10" fillId="0" borderId="0" xfId="0" applyFont="1" applyBorder="1" applyAlignment="1">
      <alignment horizontal="left"/>
    </xf>
    <xf numFmtId="0" fontId="10" fillId="0" borderId="0" xfId="0" applyFont="1" applyBorder="1" applyAlignment="1">
      <alignment horizontal="center"/>
    </xf>
    <xf numFmtId="0" fontId="0" fillId="0" borderId="28" xfId="0" applyBorder="1" applyAlignment="1">
      <alignment/>
    </xf>
    <xf numFmtId="0" fontId="3" fillId="0" borderId="0" xfId="0" applyFont="1" applyBorder="1" applyAlignment="1">
      <alignment vertical="center"/>
    </xf>
    <xf numFmtId="0" fontId="3" fillId="0" borderId="14" xfId="0" applyFont="1" applyBorder="1" applyAlignment="1">
      <alignment/>
    </xf>
    <xf numFmtId="0" fontId="3" fillId="0" borderId="29" xfId="0" applyFont="1" applyBorder="1" applyAlignment="1">
      <alignment/>
    </xf>
    <xf numFmtId="0" fontId="13" fillId="0" borderId="0" xfId="0" applyFont="1" applyAlignment="1">
      <alignment horizontal="left"/>
    </xf>
    <xf numFmtId="0" fontId="3" fillId="0" borderId="0" xfId="0" applyFont="1" applyBorder="1" applyAlignment="1">
      <alignment readingOrder="1"/>
    </xf>
    <xf numFmtId="0" fontId="25" fillId="0" borderId="30" xfId="0" applyFont="1" applyBorder="1" applyAlignment="1">
      <alignment vertical="center"/>
    </xf>
    <xf numFmtId="0" fontId="25" fillId="0" borderId="31" xfId="0" applyFont="1" applyBorder="1" applyAlignment="1">
      <alignment vertical="center"/>
    </xf>
    <xf numFmtId="0" fontId="3" fillId="0" borderId="32" xfId="0" applyFont="1" applyBorder="1" applyAlignment="1">
      <alignment vertical="center" readingOrder="1"/>
    </xf>
    <xf numFmtId="49" fontId="12" fillId="0" borderId="31" xfId="0" applyNumberFormat="1" applyFont="1" applyBorder="1" applyAlignment="1">
      <alignment vertical="center"/>
    </xf>
    <xf numFmtId="49" fontId="3" fillId="0" borderId="20" xfId="0" applyNumberFormat="1" applyFont="1" applyBorder="1" applyAlignment="1">
      <alignment vertical="center"/>
    </xf>
    <xf numFmtId="49" fontId="12" fillId="0" borderId="20" xfId="0" applyNumberFormat="1" applyFont="1" applyBorder="1" applyAlignment="1">
      <alignment vertical="center"/>
    </xf>
    <xf numFmtId="49" fontId="12" fillId="0" borderId="21" xfId="0" applyNumberFormat="1" applyFont="1" applyBorder="1" applyAlignment="1">
      <alignment vertical="center"/>
    </xf>
    <xf numFmtId="49" fontId="12" fillId="0" borderId="33" xfId="0" applyNumberFormat="1" applyFont="1" applyBorder="1" applyAlignment="1">
      <alignment vertical="center"/>
    </xf>
    <xf numFmtId="0" fontId="10" fillId="0" borderId="0" xfId="0" applyFont="1" applyBorder="1" applyAlignment="1">
      <alignment vertical="center" wrapText="1"/>
    </xf>
    <xf numFmtId="0" fontId="0" fillId="0" borderId="34" xfId="0" applyBorder="1" applyAlignment="1">
      <alignment/>
    </xf>
    <xf numFmtId="0" fontId="13" fillId="0" borderId="0" xfId="0" applyFont="1" applyAlignment="1">
      <alignment horizontal="left" vertical="center"/>
    </xf>
    <xf numFmtId="0" fontId="31" fillId="0" borderId="0" xfId="0" applyFont="1" applyAlignment="1">
      <alignment vertical="center"/>
    </xf>
    <xf numFmtId="0" fontId="3" fillId="34" borderId="20" xfId="0" applyFont="1" applyFill="1" applyBorder="1" applyAlignment="1">
      <alignment vertical="center"/>
    </xf>
    <xf numFmtId="0" fontId="3" fillId="34" borderId="15" xfId="0" applyFont="1" applyFill="1" applyBorder="1" applyAlignment="1">
      <alignment vertical="center"/>
    </xf>
    <xf numFmtId="0" fontId="11" fillId="34" borderId="0" xfId="0" applyFont="1" applyFill="1" applyBorder="1" applyAlignment="1">
      <alignment horizontal="left" vertical="center"/>
    </xf>
    <xf numFmtId="0" fontId="11" fillId="34" borderId="0" xfId="0" applyFont="1" applyFill="1" applyBorder="1" applyAlignment="1">
      <alignment horizontal="center" vertical="center"/>
    </xf>
    <xf numFmtId="0" fontId="11" fillId="0" borderId="0" xfId="0" applyFont="1" applyFill="1" applyAlignment="1">
      <alignment/>
    </xf>
    <xf numFmtId="0" fontId="0" fillId="0" borderId="0" xfId="0" applyFont="1" applyFill="1" applyAlignment="1">
      <alignment/>
    </xf>
    <xf numFmtId="0" fontId="3" fillId="33" borderId="13" xfId="0" applyFont="1" applyFill="1" applyBorder="1" applyAlignment="1">
      <alignment/>
    </xf>
    <xf numFmtId="0" fontId="15" fillId="33" borderId="13" xfId="0" applyFont="1" applyFill="1" applyBorder="1" applyAlignment="1">
      <alignment/>
    </xf>
    <xf numFmtId="0" fontId="3" fillId="33" borderId="22" xfId="0" applyFont="1" applyFill="1" applyBorder="1" applyAlignment="1">
      <alignment/>
    </xf>
    <xf numFmtId="0" fontId="19" fillId="0" borderId="0" xfId="0" applyFont="1" applyAlignment="1">
      <alignment/>
    </xf>
    <xf numFmtId="0" fontId="10" fillId="35" borderId="0" xfId="0" applyFont="1" applyFill="1" applyAlignment="1">
      <alignment horizontal="left"/>
    </xf>
    <xf numFmtId="0" fontId="13" fillId="35" borderId="0" xfId="0" applyFont="1" applyFill="1" applyAlignment="1">
      <alignment horizontal="center"/>
    </xf>
    <xf numFmtId="0" fontId="13" fillId="35" borderId="0" xfId="0" applyFont="1" applyFill="1" applyAlignment="1">
      <alignment/>
    </xf>
    <xf numFmtId="0" fontId="0" fillId="35" borderId="0" xfId="0" applyFill="1" applyAlignment="1">
      <alignment/>
    </xf>
    <xf numFmtId="0" fontId="13" fillId="35" borderId="0" xfId="0" applyFont="1" applyFill="1" applyBorder="1" applyAlignment="1">
      <alignment vertical="center" wrapText="1"/>
    </xf>
    <xf numFmtId="0" fontId="35" fillId="35" borderId="0" xfId="0" applyFont="1" applyFill="1" applyAlignment="1">
      <alignment/>
    </xf>
    <xf numFmtId="0" fontId="35" fillId="35" borderId="0" xfId="0" applyFont="1" applyFill="1" applyBorder="1" applyAlignment="1">
      <alignment vertical="center" wrapText="1"/>
    </xf>
    <xf numFmtId="0" fontId="13" fillId="35" borderId="0" xfId="0" applyFont="1" applyFill="1" applyBorder="1" applyAlignment="1">
      <alignment vertical="center"/>
    </xf>
    <xf numFmtId="0" fontId="13" fillId="35" borderId="0" xfId="0" applyFont="1" applyFill="1" applyAlignment="1">
      <alignment vertical="center"/>
    </xf>
    <xf numFmtId="0" fontId="8" fillId="0" borderId="0" xfId="0" applyFont="1" applyAlignment="1">
      <alignment horizontal="center" vertical="center"/>
    </xf>
    <xf numFmtId="49" fontId="6" fillId="0" borderId="0" xfId="0" applyNumberFormat="1" applyFont="1" applyAlignment="1">
      <alignment vertical="center"/>
    </xf>
    <xf numFmtId="0" fontId="118" fillId="0" borderId="0" xfId="0" applyFont="1" applyAlignment="1">
      <alignment horizontal="center" vertical="center"/>
    </xf>
    <xf numFmtId="0" fontId="38" fillId="0" borderId="0" xfId="0" applyFont="1" applyAlignment="1">
      <alignment horizontal="right" vertical="center"/>
    </xf>
    <xf numFmtId="0" fontId="3" fillId="0" borderId="0" xfId="0" applyFont="1" applyBorder="1" applyAlignment="1">
      <alignment horizontal="center" vertical="center"/>
    </xf>
    <xf numFmtId="0" fontId="39" fillId="0" borderId="0" xfId="0" applyFont="1" applyAlignment="1">
      <alignment horizontal="left"/>
    </xf>
    <xf numFmtId="0" fontId="39" fillId="0" borderId="0" xfId="0" applyFont="1" applyAlignment="1">
      <alignment vertical="center"/>
    </xf>
    <xf numFmtId="0" fontId="29" fillId="0" borderId="0" xfId="0" applyFont="1" applyAlignment="1">
      <alignment horizontal="left" vertical="center"/>
    </xf>
    <xf numFmtId="0" fontId="39" fillId="0" borderId="0" xfId="0" applyFont="1" applyBorder="1" applyAlignment="1">
      <alignment horizontal="center" vertical="center" wrapText="1"/>
    </xf>
    <xf numFmtId="0" fontId="39" fillId="0" borderId="0" xfId="0" applyFont="1" applyBorder="1" applyAlignment="1">
      <alignment vertical="center"/>
    </xf>
    <xf numFmtId="0" fontId="29" fillId="0" borderId="0" xfId="0" applyFont="1" applyAlignment="1">
      <alignment vertical="center"/>
    </xf>
    <xf numFmtId="49" fontId="28"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9" fillId="0" borderId="0" xfId="0" applyFont="1" applyFill="1" applyAlignment="1">
      <alignment vertical="center"/>
    </xf>
    <xf numFmtId="0" fontId="39" fillId="0" borderId="0" xfId="0" applyFont="1" applyFill="1" applyAlignment="1">
      <alignment vertical="center"/>
    </xf>
    <xf numFmtId="0" fontId="12" fillId="0" borderId="0" xfId="0" applyFont="1" applyAlignment="1">
      <alignment vertical="center"/>
    </xf>
    <xf numFmtId="0" fontId="6" fillId="0" borderId="0" xfId="0" applyFont="1" applyAlignment="1">
      <alignment horizontal="left" vertical="center"/>
    </xf>
    <xf numFmtId="0" fontId="119" fillId="0" borderId="0" xfId="0" applyFont="1" applyAlignment="1">
      <alignment/>
    </xf>
    <xf numFmtId="0" fontId="9" fillId="0" borderId="0" xfId="0" applyFont="1" applyAlignment="1">
      <alignment/>
    </xf>
    <xf numFmtId="0" fontId="9" fillId="0" borderId="0" xfId="0" applyFont="1" applyAlignment="1">
      <alignment horizontal="right"/>
    </xf>
    <xf numFmtId="0" fontId="0" fillId="0" borderId="0" xfId="0" applyAlignment="1">
      <alignment horizontal="right"/>
    </xf>
    <xf numFmtId="0" fontId="6" fillId="0" borderId="0" xfId="0" applyFont="1" applyAlignment="1">
      <alignment/>
    </xf>
    <xf numFmtId="0" fontId="120" fillId="0" borderId="0" xfId="0" applyFont="1" applyAlignment="1">
      <alignment/>
    </xf>
    <xf numFmtId="0" fontId="39" fillId="0" borderId="0" xfId="0" applyFont="1" applyBorder="1" applyAlignment="1">
      <alignment vertical="center" wrapText="1"/>
    </xf>
    <xf numFmtId="0" fontId="19" fillId="0" borderId="0" xfId="0" applyFont="1" applyAlignment="1">
      <alignment vertical="center"/>
    </xf>
    <xf numFmtId="0" fontId="36" fillId="0" borderId="0" xfId="0" applyFont="1" applyBorder="1" applyAlignment="1">
      <alignment vertical="center" wrapText="1"/>
    </xf>
    <xf numFmtId="0" fontId="40" fillId="0" borderId="0" xfId="0" applyFont="1" applyBorder="1" applyAlignment="1">
      <alignment horizontal="center" vertical="center"/>
    </xf>
    <xf numFmtId="0" fontId="0" fillId="0" borderId="0" xfId="0" applyFill="1" applyBorder="1" applyAlignment="1">
      <alignment vertical="center"/>
    </xf>
    <xf numFmtId="0" fontId="39"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4" fillId="0" borderId="0" xfId="0" applyFont="1" applyAlignment="1">
      <alignment/>
    </xf>
    <xf numFmtId="0" fontId="4" fillId="0" borderId="0" xfId="0" applyFont="1" applyAlignment="1">
      <alignment vertical="center"/>
    </xf>
    <xf numFmtId="0" fontId="121" fillId="0" borderId="0" xfId="0" applyFont="1" applyAlignment="1">
      <alignment horizontal="right" vertical="center"/>
    </xf>
    <xf numFmtId="0" fontId="0" fillId="0" borderId="0" xfId="0" applyAlignment="1">
      <alignment/>
    </xf>
    <xf numFmtId="0" fontId="34" fillId="0" borderId="0" xfId="0" applyFont="1" applyBorder="1" applyAlignment="1">
      <alignment horizontal="center" wrapText="1"/>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5" fillId="0" borderId="0" xfId="0" applyFont="1" applyBorder="1" applyAlignment="1">
      <alignment horizontal="left"/>
    </xf>
    <xf numFmtId="0" fontId="44" fillId="0" borderId="0" xfId="0" applyFont="1" applyAlignment="1">
      <alignment horizontal="left" vertical="center"/>
    </xf>
    <xf numFmtId="0" fontId="12" fillId="0" borderId="0" xfId="0" applyFont="1" applyAlignment="1">
      <alignment horizontal="left" vertical="center"/>
    </xf>
    <xf numFmtId="0" fontId="44" fillId="0" borderId="0" xfId="0" applyFont="1" applyBorder="1" applyAlignment="1">
      <alignment horizontal="left" vertical="center" wrapText="1"/>
    </xf>
    <xf numFmtId="0" fontId="6" fillId="0" borderId="0" xfId="0" applyFont="1" applyBorder="1" applyAlignment="1">
      <alignment horizontal="left" vertical="center"/>
    </xf>
    <xf numFmtId="0" fontId="0" fillId="0" borderId="0" xfId="0" applyAlignment="1">
      <alignment horizontal="left" vertical="center"/>
    </xf>
    <xf numFmtId="0" fontId="0" fillId="0" borderId="0" xfId="0" applyFill="1" applyAlignment="1">
      <alignment/>
    </xf>
    <xf numFmtId="0" fontId="35" fillId="0" borderId="0" xfId="0" applyFont="1" applyFill="1" applyBorder="1" applyAlignment="1">
      <alignment vertical="center" wrapText="1"/>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xf>
    <xf numFmtId="0" fontId="13" fillId="0" borderId="0" xfId="0" applyFont="1" applyFill="1" applyBorder="1" applyAlignment="1">
      <alignment vertical="center" wrapText="1"/>
    </xf>
    <xf numFmtId="0" fontId="35" fillId="0" borderId="0" xfId="0" applyFont="1" applyFill="1" applyAlignment="1">
      <alignment/>
    </xf>
    <xf numFmtId="0" fontId="10" fillId="0" borderId="0" xfId="0" applyFont="1" applyFill="1" applyAlignment="1">
      <alignment horizontal="left"/>
    </xf>
    <xf numFmtId="0" fontId="13" fillId="0" borderId="0" xfId="0" applyFont="1" applyFill="1" applyAlignment="1">
      <alignment horizontal="center"/>
    </xf>
    <xf numFmtId="0" fontId="46" fillId="0" borderId="0" xfId="0" applyFont="1" applyAlignment="1">
      <alignment horizontal="center" vertical="center"/>
    </xf>
    <xf numFmtId="0" fontId="3" fillId="0" borderId="16"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6" fillId="0" borderId="0" xfId="0" applyFont="1" applyFill="1" applyBorder="1" applyAlignment="1">
      <alignment vertical="center" wrapText="1"/>
    </xf>
    <xf numFmtId="0" fontId="3" fillId="0" borderId="13" xfId="0" applyFont="1" applyFill="1" applyBorder="1" applyAlignment="1">
      <alignment horizontal="center" vertical="center" textRotation="255"/>
    </xf>
    <xf numFmtId="0" fontId="3" fillId="0" borderId="14" xfId="0" applyFont="1" applyFill="1" applyBorder="1" applyAlignment="1">
      <alignment vertical="center"/>
    </xf>
    <xf numFmtId="0" fontId="3" fillId="0" borderId="32" xfId="0" applyFont="1" applyFill="1" applyBorder="1" applyAlignment="1">
      <alignment vertical="center"/>
    </xf>
    <xf numFmtId="0" fontId="3" fillId="0" borderId="17" xfId="0" applyFont="1" applyFill="1" applyBorder="1" applyAlignment="1">
      <alignment vertical="center"/>
    </xf>
    <xf numFmtId="0" fontId="3" fillId="0" borderId="0" xfId="0" applyFont="1" applyFill="1" applyBorder="1" applyAlignment="1">
      <alignment horizontal="center" vertical="center"/>
    </xf>
    <xf numFmtId="0" fontId="3" fillId="0" borderId="30"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49" fontId="3" fillId="0" borderId="31" xfId="0" applyNumberFormat="1" applyFont="1" applyFill="1" applyBorder="1" applyAlignment="1">
      <alignment vertical="center"/>
    </xf>
    <xf numFmtId="49" fontId="3" fillId="0" borderId="20" xfId="0" applyNumberFormat="1" applyFont="1" applyFill="1" applyBorder="1" applyAlignment="1">
      <alignment vertical="center"/>
    </xf>
    <xf numFmtId="49" fontId="3" fillId="0" borderId="21" xfId="0" applyNumberFormat="1" applyFont="1" applyFill="1" applyBorder="1" applyAlignment="1">
      <alignment vertical="center"/>
    </xf>
    <xf numFmtId="0" fontId="3" fillId="0" borderId="23" xfId="0" applyFont="1" applyFill="1" applyBorder="1" applyAlignment="1">
      <alignment vertical="center"/>
    </xf>
    <xf numFmtId="49" fontId="3" fillId="0" borderId="33" xfId="0" applyNumberFormat="1" applyFont="1" applyFill="1" applyBorder="1" applyAlignment="1">
      <alignment vertical="center"/>
    </xf>
    <xf numFmtId="0" fontId="46" fillId="0" borderId="0" xfId="0" applyFont="1" applyAlignment="1">
      <alignment vertical="center"/>
    </xf>
    <xf numFmtId="0" fontId="122" fillId="0" borderId="0" xfId="0" applyFont="1" applyAlignment="1">
      <alignment/>
    </xf>
    <xf numFmtId="0" fontId="47" fillId="0" borderId="0" xfId="0" applyFont="1" applyAlignment="1">
      <alignment vertical="center"/>
    </xf>
    <xf numFmtId="0" fontId="47" fillId="0" borderId="35" xfId="0" applyFont="1" applyBorder="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40" fillId="0" borderId="25" xfId="0" applyFont="1" applyBorder="1" applyAlignment="1">
      <alignment horizontal="center" vertical="center"/>
    </xf>
    <xf numFmtId="0" fontId="0" fillId="0" borderId="36" xfId="0" applyFill="1" applyBorder="1" applyAlignment="1">
      <alignment vertical="center"/>
    </xf>
    <xf numFmtId="0" fontId="0" fillId="0" borderId="37" xfId="0" applyBorder="1" applyAlignment="1">
      <alignment horizontal="right"/>
    </xf>
    <xf numFmtId="0" fontId="51" fillId="0" borderId="0" xfId="0" applyFont="1" applyAlignment="1">
      <alignment/>
    </xf>
    <xf numFmtId="0" fontId="52" fillId="0" borderId="0" xfId="0" applyFont="1" applyAlignment="1">
      <alignment/>
    </xf>
    <xf numFmtId="0" fontId="123" fillId="0" borderId="0" xfId="0" applyFont="1" applyAlignment="1">
      <alignment vertical="center"/>
    </xf>
    <xf numFmtId="0" fontId="122" fillId="0" borderId="0" xfId="0" applyFont="1" applyFill="1" applyBorder="1" applyAlignment="1">
      <alignment/>
    </xf>
    <xf numFmtId="0" fontId="122" fillId="0" borderId="0" xfId="0" applyFont="1" applyBorder="1" applyAlignment="1">
      <alignment/>
    </xf>
    <xf numFmtId="0" fontId="122" fillId="0" borderId="0" xfId="0" applyFont="1" applyBorder="1" applyAlignment="1">
      <alignment wrapText="1"/>
    </xf>
    <xf numFmtId="0" fontId="48" fillId="0" borderId="0" xfId="0" applyFont="1" applyAlignment="1">
      <alignment/>
    </xf>
    <xf numFmtId="0" fontId="28" fillId="0" borderId="38" xfId="0" applyFont="1" applyFill="1" applyBorder="1" applyAlignment="1" applyProtection="1">
      <alignment horizontal="center" vertical="center" shrinkToFit="1"/>
      <protection locked="0"/>
    </xf>
    <xf numFmtId="0" fontId="28" fillId="0" borderId="39" xfId="0" applyFont="1" applyFill="1" applyBorder="1" applyAlignment="1" applyProtection="1">
      <alignment horizontal="center" vertical="center" shrinkToFit="1"/>
      <protection locked="0"/>
    </xf>
    <xf numFmtId="0" fontId="28" fillId="0" borderId="32" xfId="0" applyFont="1" applyFill="1" applyBorder="1" applyAlignment="1" applyProtection="1">
      <alignment horizontal="center" vertical="center" shrinkToFit="1"/>
      <protection locked="0"/>
    </xf>
    <xf numFmtId="0" fontId="28" fillId="0" borderId="40" xfId="0" applyFont="1" applyFill="1" applyBorder="1" applyAlignment="1" applyProtection="1">
      <alignment horizontal="center" vertical="center" shrinkToFit="1"/>
      <protection locked="0"/>
    </xf>
    <xf numFmtId="0" fontId="28" fillId="0" borderId="41" xfId="0" applyFont="1" applyFill="1" applyBorder="1" applyAlignment="1" applyProtection="1">
      <alignment horizontal="center" vertical="center" shrinkToFit="1"/>
      <protection locked="0"/>
    </xf>
    <xf numFmtId="0" fontId="28" fillId="0" borderId="42" xfId="0" applyFont="1" applyFill="1" applyBorder="1" applyAlignment="1" applyProtection="1">
      <alignment horizontal="center" vertical="center" shrinkToFit="1"/>
      <protection locked="0"/>
    </xf>
    <xf numFmtId="0" fontId="53" fillId="0" borderId="22" xfId="0" applyFont="1" applyFill="1" applyBorder="1" applyAlignment="1" applyProtection="1">
      <alignment horizontal="center" vertical="center" shrinkToFit="1"/>
      <protection locked="0"/>
    </xf>
    <xf numFmtId="0" fontId="53" fillId="0" borderId="43" xfId="0" applyFont="1" applyFill="1" applyBorder="1" applyAlignment="1" applyProtection="1">
      <alignment horizontal="center" vertical="center" shrinkToFit="1"/>
      <protection locked="0"/>
    </xf>
    <xf numFmtId="0" fontId="53" fillId="0" borderId="44" xfId="0" applyFont="1" applyFill="1" applyBorder="1" applyAlignment="1" applyProtection="1">
      <alignment horizontal="center" vertical="center" shrinkToFit="1"/>
      <protection locked="0"/>
    </xf>
    <xf numFmtId="0" fontId="53" fillId="0" borderId="45" xfId="0" applyFont="1" applyFill="1" applyBorder="1" applyAlignment="1" applyProtection="1">
      <alignment horizontal="center" vertical="center" shrinkToFit="1"/>
      <protection locked="0"/>
    </xf>
    <xf numFmtId="0" fontId="53" fillId="0" borderId="46" xfId="0" applyFont="1" applyFill="1" applyBorder="1" applyAlignment="1" applyProtection="1">
      <alignment horizontal="center" vertical="center" shrinkToFit="1"/>
      <protection locked="0"/>
    </xf>
    <xf numFmtId="0" fontId="53" fillId="0" borderId="47" xfId="0" applyFont="1" applyFill="1" applyBorder="1" applyAlignment="1" applyProtection="1">
      <alignment horizontal="center" vertical="center" shrinkToFit="1"/>
      <protection locked="0"/>
    </xf>
    <xf numFmtId="0" fontId="39" fillId="0" borderId="0" xfId="0" applyFont="1" applyAlignment="1">
      <alignment horizontal="right" vertical="top"/>
    </xf>
    <xf numFmtId="0" fontId="124" fillId="0" borderId="0" xfId="0" applyFont="1" applyBorder="1" applyAlignment="1">
      <alignment horizontal="left" vertical="center"/>
    </xf>
    <xf numFmtId="0" fontId="9" fillId="36" borderId="48" xfId="0" applyFont="1" applyFill="1" applyBorder="1" applyAlignment="1">
      <alignment horizontal="center" vertical="center" wrapText="1"/>
    </xf>
    <xf numFmtId="0" fontId="33" fillId="0" borderId="0" xfId="0" applyFont="1" applyAlignment="1">
      <alignment wrapText="1"/>
    </xf>
    <xf numFmtId="0" fontId="58" fillId="0" borderId="23" xfId="0" applyFont="1" applyBorder="1" applyAlignment="1">
      <alignment horizontal="center" vertical="center"/>
    </xf>
    <xf numFmtId="0" fontId="58" fillId="0" borderId="33" xfId="0" applyFont="1" applyBorder="1" applyAlignment="1">
      <alignment horizontal="center" vertical="center"/>
    </xf>
    <xf numFmtId="0" fontId="59" fillId="0" borderId="0" xfId="0" applyFont="1" applyBorder="1" applyAlignment="1">
      <alignment horizontal="right" wrapText="1"/>
    </xf>
    <xf numFmtId="0" fontId="63" fillId="36" borderId="49" xfId="0" applyFont="1" applyFill="1" applyBorder="1" applyAlignment="1">
      <alignment horizontal="center" vertical="center"/>
    </xf>
    <xf numFmtId="49" fontId="65" fillId="0" borderId="0" xfId="0" applyNumberFormat="1" applyFont="1" applyFill="1" applyBorder="1" applyAlignment="1">
      <alignment vertical="center"/>
    </xf>
    <xf numFmtId="49" fontId="125" fillId="0" borderId="0" xfId="0" applyNumberFormat="1" applyFont="1" applyFill="1" applyBorder="1" applyAlignment="1">
      <alignment vertical="center"/>
    </xf>
    <xf numFmtId="0" fontId="121" fillId="0" borderId="0" xfId="0" applyFont="1" applyAlignment="1">
      <alignment/>
    </xf>
    <xf numFmtId="0" fontId="126" fillId="0" borderId="0" xfId="0" applyFont="1" applyAlignment="1">
      <alignment horizontal="center" vertical="center"/>
    </xf>
    <xf numFmtId="0" fontId="42" fillId="37" borderId="19" xfId="0" applyFont="1" applyFill="1" applyBorder="1" applyAlignment="1">
      <alignment vertical="center"/>
    </xf>
    <xf numFmtId="0" fontId="0" fillId="37" borderId="24" xfId="0" applyFill="1" applyBorder="1" applyAlignment="1">
      <alignment horizontal="right"/>
    </xf>
    <xf numFmtId="0" fontId="15" fillId="37" borderId="36" xfId="0" applyFont="1" applyFill="1" applyBorder="1" applyAlignment="1">
      <alignment vertical="top"/>
    </xf>
    <xf numFmtId="0" fontId="0" fillId="37" borderId="37" xfId="0" applyFill="1" applyBorder="1" applyAlignment="1">
      <alignment horizontal="right"/>
    </xf>
    <xf numFmtId="0" fontId="0" fillId="38" borderId="24" xfId="0" applyFont="1" applyFill="1" applyBorder="1" applyAlignment="1">
      <alignment horizontal="right"/>
    </xf>
    <xf numFmtId="0" fontId="2" fillId="39" borderId="50" xfId="0" applyFont="1" applyFill="1" applyBorder="1" applyAlignment="1">
      <alignment horizontal="center" vertical="center" wrapText="1"/>
    </xf>
    <xf numFmtId="0" fontId="7" fillId="39" borderId="51" xfId="0" applyFont="1" applyFill="1" applyBorder="1" applyAlignment="1">
      <alignment horizontal="center" vertical="center" wrapText="1"/>
    </xf>
    <xf numFmtId="0" fontId="7" fillId="39" borderId="52" xfId="0" applyFont="1" applyFill="1" applyBorder="1" applyAlignment="1">
      <alignment horizontal="center" vertical="center"/>
    </xf>
    <xf numFmtId="0" fontId="7" fillId="39" borderId="53" xfId="0" applyFont="1" applyFill="1" applyBorder="1" applyAlignment="1">
      <alignment horizontal="center" vertical="center"/>
    </xf>
    <xf numFmtId="0" fontId="127" fillId="39" borderId="54" xfId="0" applyFont="1" applyFill="1" applyBorder="1" applyAlignment="1">
      <alignment horizontal="center" vertical="center"/>
    </xf>
    <xf numFmtId="0" fontId="127" fillId="39" borderId="55" xfId="0" applyFont="1" applyFill="1" applyBorder="1" applyAlignment="1">
      <alignment horizontal="center" vertical="center"/>
    </xf>
    <xf numFmtId="0" fontId="127" fillId="39" borderId="56" xfId="0" applyFont="1" applyFill="1" applyBorder="1" applyAlignment="1">
      <alignment horizontal="center" vertical="center"/>
    </xf>
    <xf numFmtId="0" fontId="128" fillId="39" borderId="56" xfId="0" applyFont="1" applyFill="1" applyBorder="1" applyAlignment="1">
      <alignment horizontal="center" vertical="center"/>
    </xf>
    <xf numFmtId="0" fontId="0" fillId="0" borderId="0" xfId="0" applyAlignment="1">
      <alignment vertical="top"/>
    </xf>
    <xf numFmtId="0" fontId="124" fillId="0" borderId="0" xfId="0" applyFont="1" applyBorder="1" applyAlignment="1">
      <alignment horizontal="left" vertical="top"/>
    </xf>
    <xf numFmtId="0" fontId="129" fillId="0" borderId="0" xfId="43" applyFont="1" applyFill="1" applyAlignment="1" applyProtection="1">
      <alignment vertical="center"/>
      <protection locked="0"/>
    </xf>
    <xf numFmtId="0" fontId="39" fillId="0" borderId="0" xfId="0" applyFont="1" applyAlignment="1">
      <alignment vertical="top"/>
    </xf>
    <xf numFmtId="0" fontId="20" fillId="40" borderId="19" xfId="0" applyFont="1" applyFill="1" applyBorder="1" applyAlignment="1">
      <alignment horizontal="center" vertical="center"/>
    </xf>
    <xf numFmtId="0" fontId="20" fillId="40" borderId="20" xfId="0" applyFont="1" applyFill="1" applyBorder="1" applyAlignment="1">
      <alignment horizontal="center" vertical="center"/>
    </xf>
    <xf numFmtId="0" fontId="20" fillId="40" borderId="15" xfId="0" applyFont="1" applyFill="1" applyBorder="1" applyAlignment="1">
      <alignment horizontal="center" vertical="center"/>
    </xf>
    <xf numFmtId="0" fontId="20" fillId="40" borderId="22" xfId="0" applyFont="1" applyFill="1" applyBorder="1" applyAlignment="1">
      <alignment horizontal="center" vertical="center"/>
    </xf>
    <xf numFmtId="0" fontId="20" fillId="40" borderId="31" xfId="0" applyFont="1" applyFill="1" applyBorder="1" applyAlignment="1">
      <alignment horizontal="center" vertical="center"/>
    </xf>
    <xf numFmtId="0" fontId="20" fillId="40" borderId="24" xfId="0" applyFont="1" applyFill="1" applyBorder="1" applyAlignment="1">
      <alignment horizontal="center" vertical="center"/>
    </xf>
    <xf numFmtId="0" fontId="17" fillId="40" borderId="19" xfId="0" applyFont="1" applyFill="1" applyBorder="1" applyAlignment="1">
      <alignment horizontal="center" vertical="center"/>
    </xf>
    <xf numFmtId="0" fontId="17" fillId="40" borderId="20" xfId="0" applyFont="1" applyFill="1" applyBorder="1" applyAlignment="1">
      <alignment horizontal="center" vertical="center"/>
    </xf>
    <xf numFmtId="0" fontId="17" fillId="40" borderId="15" xfId="0" applyFont="1" applyFill="1" applyBorder="1" applyAlignment="1">
      <alignment horizontal="center" vertical="center"/>
    </xf>
    <xf numFmtId="0" fontId="17" fillId="40" borderId="13" xfId="0" applyFont="1" applyFill="1" applyBorder="1" applyAlignment="1">
      <alignment horizontal="center" vertical="center"/>
    </xf>
    <xf numFmtId="0" fontId="17" fillId="40" borderId="0" xfId="0" applyFont="1" applyFill="1" applyBorder="1" applyAlignment="1">
      <alignment horizontal="center" vertical="center"/>
    </xf>
    <xf numFmtId="0" fontId="17" fillId="40" borderId="25" xfId="0" applyFont="1" applyFill="1" applyBorder="1" applyAlignment="1">
      <alignment horizontal="center" vertical="center"/>
    </xf>
    <xf numFmtId="0" fontId="17" fillId="40" borderId="22" xfId="0" applyFont="1" applyFill="1" applyBorder="1" applyAlignment="1">
      <alignment horizontal="center" vertical="center"/>
    </xf>
    <xf numFmtId="0" fontId="17" fillId="40" borderId="31" xfId="0" applyFont="1" applyFill="1" applyBorder="1" applyAlignment="1">
      <alignment horizontal="center" vertical="center"/>
    </xf>
    <xf numFmtId="0" fontId="17" fillId="40" borderId="24"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31" xfId="0" applyFont="1" applyBorder="1" applyAlignment="1">
      <alignment horizontal="center" vertical="center"/>
    </xf>
    <xf numFmtId="0" fontId="3" fillId="0" borderId="24" xfId="0" applyFont="1" applyBorder="1" applyAlignment="1">
      <alignment horizontal="center" vertical="center"/>
    </xf>
    <xf numFmtId="49" fontId="22" fillId="40" borderId="10" xfId="0" applyNumberFormat="1" applyFont="1" applyFill="1" applyBorder="1" applyAlignment="1">
      <alignment horizontal="center"/>
    </xf>
    <xf numFmtId="0" fontId="23" fillId="40" borderId="31" xfId="0" applyFont="1" applyFill="1" applyBorder="1" applyAlignment="1">
      <alignment horizontal="left"/>
    </xf>
    <xf numFmtId="0" fontId="24" fillId="40" borderId="30" xfId="0" applyFont="1" applyFill="1" applyBorder="1" applyAlignment="1">
      <alignment horizontal="center" vertical="center" readingOrder="1"/>
    </xf>
    <xf numFmtId="0" fontId="24" fillId="40" borderId="31" xfId="0" applyFont="1" applyFill="1" applyBorder="1" applyAlignment="1">
      <alignment horizontal="center" vertical="center" readingOrder="1"/>
    </xf>
    <xf numFmtId="0" fontId="22" fillId="40" borderId="30" xfId="0" applyFont="1" applyFill="1" applyBorder="1" applyAlignment="1">
      <alignment horizontal="center" vertical="center" readingOrder="1"/>
    </xf>
    <xf numFmtId="0" fontId="27" fillId="40" borderId="30" xfId="0" applyFont="1" applyFill="1" applyBorder="1" applyAlignment="1">
      <alignment horizontal="center" vertical="center" readingOrder="1"/>
    </xf>
    <xf numFmtId="0" fontId="27" fillId="40" borderId="31" xfId="0" applyFont="1" applyFill="1" applyBorder="1" applyAlignment="1">
      <alignment horizontal="center" vertical="center" readingOrder="1"/>
    </xf>
    <xf numFmtId="0" fontId="22" fillId="40" borderId="10" xfId="0" applyFont="1" applyFill="1" applyBorder="1" applyAlignment="1">
      <alignment horizontal="center"/>
    </xf>
    <xf numFmtId="49" fontId="22" fillId="40" borderId="33" xfId="0" applyNumberFormat="1" applyFont="1" applyFill="1" applyBorder="1" applyAlignment="1">
      <alignment horizontal="center" vertical="center"/>
    </xf>
    <xf numFmtId="49" fontId="22" fillId="40" borderId="57" xfId="0" applyNumberFormat="1" applyFont="1" applyFill="1" applyBorder="1" applyAlignment="1">
      <alignment horizontal="center" vertical="center"/>
    </xf>
    <xf numFmtId="0" fontId="6" fillId="0" borderId="58" xfId="0" applyFont="1" applyBorder="1" applyAlignment="1">
      <alignment horizontal="center" vertical="center"/>
    </xf>
    <xf numFmtId="0" fontId="6" fillId="0" borderId="15" xfId="0" applyFont="1" applyBorder="1" applyAlignment="1">
      <alignment horizontal="center" vertical="center"/>
    </xf>
    <xf numFmtId="0" fontId="6" fillId="0" borderId="59" xfId="0" applyFont="1" applyBorder="1" applyAlignment="1">
      <alignment horizontal="center" vertical="center"/>
    </xf>
    <xf numFmtId="0" fontId="6" fillId="0" borderId="24"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5" xfId="0" applyFont="1" applyBorder="1" applyAlignment="1">
      <alignment horizontal="center" vertical="center"/>
    </xf>
    <xf numFmtId="0" fontId="10" fillId="0" borderId="22" xfId="0" applyFont="1" applyBorder="1" applyAlignment="1">
      <alignment horizontal="center" vertical="center"/>
    </xf>
    <xf numFmtId="0" fontId="10" fillId="0" borderId="31" xfId="0" applyFont="1" applyBorder="1" applyAlignment="1">
      <alignment horizontal="center" vertical="center"/>
    </xf>
    <xf numFmtId="0" fontId="10" fillId="0" borderId="24"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8" fillId="0" borderId="22" xfId="0" applyFont="1" applyBorder="1" applyAlignment="1">
      <alignment horizontal="center" vertical="center"/>
    </xf>
    <xf numFmtId="0" fontId="8" fillId="0" borderId="31" xfId="0" applyFont="1" applyBorder="1" applyAlignment="1">
      <alignment horizontal="center" vertical="center"/>
    </xf>
    <xf numFmtId="0" fontId="8" fillId="0" borderId="24" xfId="0" applyFont="1" applyBorder="1" applyAlignment="1">
      <alignment horizontal="center" vertical="center"/>
    </xf>
    <xf numFmtId="0" fontId="20" fillId="40" borderId="13" xfId="0" applyFont="1" applyFill="1" applyBorder="1" applyAlignment="1">
      <alignment horizontal="center" vertical="center"/>
    </xf>
    <xf numFmtId="0" fontId="20" fillId="40" borderId="0" xfId="0" applyFont="1" applyFill="1" applyBorder="1" applyAlignment="1">
      <alignment horizontal="center" vertical="center"/>
    </xf>
    <xf numFmtId="0" fontId="20" fillId="40" borderId="25" xfId="0" applyFont="1" applyFill="1" applyBorder="1" applyAlignment="1">
      <alignment horizontal="center" vertical="center"/>
    </xf>
    <xf numFmtId="0" fontId="0" fillId="40" borderId="19" xfId="0" applyFill="1" applyBorder="1" applyAlignment="1">
      <alignment horizontal="center" vertical="center"/>
    </xf>
    <xf numFmtId="0" fontId="0" fillId="40" borderId="20" xfId="0" applyFill="1" applyBorder="1" applyAlignment="1">
      <alignment horizontal="center" vertical="center"/>
    </xf>
    <xf numFmtId="0" fontId="0" fillId="40" borderId="15" xfId="0" applyFill="1" applyBorder="1" applyAlignment="1">
      <alignment horizontal="center" vertical="center"/>
    </xf>
    <xf numFmtId="0" fontId="0" fillId="40" borderId="22" xfId="0" applyFill="1" applyBorder="1" applyAlignment="1">
      <alignment horizontal="center" vertical="center"/>
    </xf>
    <xf numFmtId="0" fontId="0" fillId="40" borderId="31" xfId="0" applyFill="1" applyBorder="1" applyAlignment="1">
      <alignment horizontal="center" vertical="center"/>
    </xf>
    <xf numFmtId="0" fontId="0" fillId="40" borderId="24" xfId="0" applyFill="1" applyBorder="1" applyAlignment="1">
      <alignment horizontal="center" vertical="center"/>
    </xf>
    <xf numFmtId="0" fontId="21" fillId="33" borderId="0" xfId="0" applyFont="1" applyFill="1" applyBorder="1" applyAlignment="1">
      <alignment horizontal="center" vertical="center"/>
    </xf>
    <xf numFmtId="0" fontId="21" fillId="33" borderId="31" xfId="0" applyFont="1" applyFill="1" applyBorder="1" applyAlignment="1">
      <alignment horizontal="center" vertical="center"/>
    </xf>
    <xf numFmtId="0" fontId="3" fillId="0" borderId="19" xfId="0" applyFont="1" applyBorder="1" applyAlignment="1">
      <alignment horizontal="center" vertical="center" textRotation="91"/>
    </xf>
    <xf numFmtId="0" fontId="3" fillId="0" borderId="20" xfId="0" applyFont="1" applyBorder="1" applyAlignment="1">
      <alignment horizontal="center" vertical="center" textRotation="91"/>
    </xf>
    <xf numFmtId="0" fontId="3" fillId="0" borderId="15" xfId="0" applyFont="1" applyBorder="1" applyAlignment="1">
      <alignment horizontal="center" vertical="center" textRotation="91"/>
    </xf>
    <xf numFmtId="0" fontId="3" fillId="0" borderId="13" xfId="0" applyFont="1" applyBorder="1" applyAlignment="1">
      <alignment horizontal="center" vertical="center" textRotation="91"/>
    </xf>
    <xf numFmtId="0" fontId="3" fillId="0" borderId="0" xfId="0" applyFont="1" applyBorder="1" applyAlignment="1">
      <alignment horizontal="center" vertical="center" textRotation="91"/>
    </xf>
    <xf numFmtId="0" fontId="3" fillId="0" borderId="25" xfId="0" applyFont="1" applyBorder="1" applyAlignment="1">
      <alignment horizontal="center" vertical="center" textRotation="91"/>
    </xf>
    <xf numFmtId="0" fontId="3" fillId="0" borderId="22" xfId="0" applyFont="1" applyBorder="1" applyAlignment="1">
      <alignment horizontal="center" vertical="center" textRotation="91"/>
    </xf>
    <xf numFmtId="0" fontId="3" fillId="0" borderId="31" xfId="0" applyFont="1" applyBorder="1" applyAlignment="1">
      <alignment horizontal="center" vertical="center" textRotation="91"/>
    </xf>
    <xf numFmtId="0" fontId="3" fillId="0" borderId="24" xfId="0" applyFont="1" applyBorder="1" applyAlignment="1">
      <alignment horizontal="center" vertical="center" textRotation="91"/>
    </xf>
    <xf numFmtId="0" fontId="3" fillId="34" borderId="19" xfId="0" applyFont="1" applyFill="1" applyBorder="1" applyAlignment="1">
      <alignment horizontal="center" vertical="center"/>
    </xf>
    <xf numFmtId="0" fontId="3" fillId="34" borderId="20" xfId="0" applyFont="1" applyFill="1" applyBorder="1" applyAlignment="1">
      <alignment horizontal="center" vertical="center"/>
    </xf>
    <xf numFmtId="0" fontId="19" fillId="0" borderId="0" xfId="0" applyFont="1" applyAlignment="1">
      <alignment horizontal="center" vertical="center"/>
    </xf>
    <xf numFmtId="0" fontId="3" fillId="40" borderId="30" xfId="0" applyFont="1" applyFill="1" applyBorder="1" applyAlignment="1">
      <alignment horizontal="center" vertical="center" readingOrder="1"/>
    </xf>
    <xf numFmtId="0" fontId="3" fillId="40" borderId="60" xfId="0" applyFont="1" applyFill="1" applyBorder="1" applyAlignment="1">
      <alignment horizontal="center" vertical="center" readingOrder="1"/>
    </xf>
    <xf numFmtId="0" fontId="3" fillId="40" borderId="31" xfId="0" applyFont="1" applyFill="1" applyBorder="1" applyAlignment="1">
      <alignment horizontal="center" vertical="center" readingOrder="1"/>
    </xf>
    <xf numFmtId="0" fontId="3" fillId="40" borderId="29" xfId="0" applyFont="1" applyFill="1" applyBorder="1" applyAlignment="1">
      <alignment horizontal="center" vertical="center" readingOrder="1"/>
    </xf>
    <xf numFmtId="0" fontId="26" fillId="40" borderId="17" xfId="0" applyFont="1" applyFill="1" applyBorder="1" applyAlignment="1">
      <alignment horizontal="center"/>
    </xf>
    <xf numFmtId="0" fontId="25" fillId="40" borderId="30" xfId="0" applyFont="1" applyFill="1" applyBorder="1" applyAlignment="1">
      <alignment horizontal="center" vertical="center"/>
    </xf>
    <xf numFmtId="0" fontId="25" fillId="40" borderId="31" xfId="0" applyFont="1" applyFill="1" applyBorder="1" applyAlignment="1">
      <alignment horizontal="center" vertical="center"/>
    </xf>
    <xf numFmtId="49" fontId="22" fillId="40" borderId="31" xfId="0" applyNumberFormat="1" applyFont="1" applyFill="1" applyBorder="1" applyAlignment="1">
      <alignment horizontal="center" vertical="center"/>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66" xfId="0" applyFont="1" applyBorder="1" applyAlignment="1">
      <alignment horizontal="center" vertical="center" wrapText="1"/>
    </xf>
    <xf numFmtId="49" fontId="22" fillId="40" borderId="29" xfId="0" applyNumberFormat="1" applyFont="1" applyFill="1" applyBorder="1" applyAlignment="1">
      <alignment horizontal="center" vertical="center"/>
    </xf>
    <xf numFmtId="0" fontId="0" fillId="33" borderId="20" xfId="0" applyFill="1" applyBorder="1" applyAlignment="1">
      <alignment horizontal="center" vertical="center"/>
    </xf>
    <xf numFmtId="0" fontId="0" fillId="33" borderId="31" xfId="0"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2" fillId="35" borderId="67" xfId="0" applyFont="1" applyFill="1" applyBorder="1" applyAlignment="1">
      <alignment horizontal="center" vertical="center" textRotation="255"/>
    </xf>
    <xf numFmtId="0" fontId="2" fillId="35" borderId="68" xfId="0" applyFont="1" applyFill="1" applyBorder="1" applyAlignment="1">
      <alignment horizontal="center" vertical="center" textRotation="255"/>
    </xf>
    <xf numFmtId="0" fontId="2" fillId="35" borderId="69" xfId="0" applyFont="1" applyFill="1" applyBorder="1" applyAlignment="1">
      <alignment horizontal="center" vertical="center" textRotation="255"/>
    </xf>
    <xf numFmtId="0" fontId="14" fillId="0" borderId="70" xfId="0" applyFont="1" applyBorder="1" applyAlignment="1">
      <alignment horizontal="center" vertical="center" textRotation="255"/>
    </xf>
    <xf numFmtId="0" fontId="14" fillId="0" borderId="71" xfId="0" applyFont="1" applyBorder="1" applyAlignment="1">
      <alignment horizontal="center" vertical="center" textRotation="255"/>
    </xf>
    <xf numFmtId="0" fontId="14" fillId="0" borderId="12" xfId="0" applyFont="1" applyBorder="1" applyAlignment="1">
      <alignment horizontal="center" vertical="center" textRotation="255"/>
    </xf>
    <xf numFmtId="0" fontId="14" fillId="0" borderId="25" xfId="0" applyFont="1" applyBorder="1" applyAlignment="1">
      <alignment horizontal="center" vertical="center" textRotation="255"/>
    </xf>
    <xf numFmtId="0" fontId="14" fillId="0" borderId="59" xfId="0" applyFont="1" applyBorder="1" applyAlignment="1">
      <alignment horizontal="center" vertical="center" textRotation="255"/>
    </xf>
    <xf numFmtId="0" fontId="14" fillId="0" borderId="24" xfId="0" applyFont="1" applyBorder="1" applyAlignment="1">
      <alignment horizontal="center" vertical="center" textRotation="255"/>
    </xf>
    <xf numFmtId="0" fontId="14" fillId="0" borderId="58" xfId="0" applyFont="1" applyBorder="1" applyAlignment="1">
      <alignment horizontal="center" vertical="center" textRotation="255"/>
    </xf>
    <xf numFmtId="0" fontId="14" fillId="0" borderId="15" xfId="0" applyFont="1" applyBorder="1" applyAlignment="1">
      <alignment horizontal="center" vertical="center" textRotation="255"/>
    </xf>
    <xf numFmtId="0" fontId="3" fillId="0" borderId="30" xfId="0" applyFont="1" applyBorder="1" applyAlignment="1">
      <alignment horizontal="center" vertical="center" readingOrder="1"/>
    </xf>
    <xf numFmtId="0" fontId="3" fillId="0" borderId="31" xfId="0" applyFont="1" applyBorder="1" applyAlignment="1">
      <alignment horizontal="center" vertical="center" readingOrder="1"/>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12" fillId="41" borderId="50" xfId="0" applyFont="1" applyFill="1" applyBorder="1" applyAlignment="1">
      <alignment horizontal="center" vertical="center" wrapText="1"/>
    </xf>
    <xf numFmtId="0" fontId="12" fillId="41" borderId="74" xfId="0" applyFont="1" applyFill="1" applyBorder="1" applyAlignment="1">
      <alignment horizontal="center" vertical="center" wrapText="1"/>
    </xf>
    <xf numFmtId="0" fontId="12" fillId="41" borderId="75" xfId="0" applyFont="1" applyFill="1" applyBorder="1" applyAlignment="1">
      <alignment horizontal="center" vertical="center" wrapText="1"/>
    </xf>
    <xf numFmtId="0" fontId="67" fillId="0" borderId="0" xfId="0" applyFont="1" applyBorder="1" applyAlignment="1">
      <alignment horizontal="center" vertical="center"/>
    </xf>
    <xf numFmtId="0" fontId="6" fillId="0" borderId="58"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6" fillId="0" borderId="59" xfId="0" applyFont="1" applyFill="1" applyBorder="1" applyAlignment="1">
      <alignment horizontal="center" vertical="center" textRotation="255"/>
    </xf>
    <xf numFmtId="0" fontId="6" fillId="0" borderId="24" xfId="0" applyFont="1" applyFill="1" applyBorder="1" applyAlignment="1">
      <alignment horizontal="center" vertical="center" textRotation="255"/>
    </xf>
    <xf numFmtId="49" fontId="28" fillId="0" borderId="31" xfId="0" applyNumberFormat="1" applyFont="1" applyFill="1" applyBorder="1" applyAlignment="1" applyProtection="1">
      <alignment horizontal="center" vertical="center"/>
      <protection locked="0"/>
    </xf>
    <xf numFmtId="49" fontId="28" fillId="0" borderId="33" xfId="0" applyNumberFormat="1" applyFont="1" applyFill="1" applyBorder="1" applyAlignment="1" applyProtection="1">
      <alignment horizontal="center" vertical="center"/>
      <protection locked="0"/>
    </xf>
    <xf numFmtId="49" fontId="28" fillId="0" borderId="57" xfId="0" applyNumberFormat="1" applyFont="1" applyFill="1" applyBorder="1" applyAlignment="1" applyProtection="1">
      <alignment horizontal="center" vertical="center"/>
      <protection locked="0"/>
    </xf>
    <xf numFmtId="0" fontId="6" fillId="0" borderId="5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41" fillId="0" borderId="36" xfId="0" applyFont="1" applyFill="1" applyBorder="1" applyAlignment="1" applyProtection="1">
      <alignment horizontal="center" vertical="center"/>
      <protection locked="0"/>
    </xf>
    <xf numFmtId="0" fontId="41" fillId="0" borderId="76" xfId="0" applyFont="1" applyFill="1" applyBorder="1" applyAlignment="1" applyProtection="1">
      <alignment horizontal="center" vertical="center"/>
      <protection locked="0"/>
    </xf>
    <xf numFmtId="0" fontId="41" fillId="0" borderId="37" xfId="0" applyFont="1" applyFill="1" applyBorder="1" applyAlignment="1" applyProtection="1">
      <alignment horizontal="center" vertical="center"/>
      <protection locked="0"/>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49" fontId="28" fillId="0" borderId="29" xfId="0" applyNumberFormat="1" applyFont="1" applyFill="1" applyBorder="1" applyAlignment="1" applyProtection="1">
      <alignment horizontal="center" vertical="center"/>
      <protection locked="0"/>
    </xf>
    <xf numFmtId="0" fontId="36" fillId="0" borderId="36" xfId="0" applyFont="1" applyFill="1" applyBorder="1" applyAlignment="1" applyProtection="1">
      <alignment horizontal="center" vertical="center"/>
      <protection locked="0"/>
    </xf>
    <xf numFmtId="0" fontId="36" fillId="0" borderId="76" xfId="0" applyFont="1" applyFill="1" applyBorder="1" applyAlignment="1" applyProtection="1">
      <alignment horizontal="center" vertical="center"/>
      <protection locked="0"/>
    </xf>
    <xf numFmtId="0" fontId="36" fillId="0" borderId="37" xfId="0" applyFont="1" applyFill="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31" xfId="0" applyFont="1" applyBorder="1" applyAlignment="1">
      <alignment horizontal="center" vertical="center"/>
    </xf>
    <xf numFmtId="0" fontId="4" fillId="0" borderId="24" xfId="0" applyFont="1" applyBorder="1" applyAlignment="1">
      <alignment horizontal="center" vertical="center"/>
    </xf>
    <xf numFmtId="0" fontId="13" fillId="35" borderId="67" xfId="0" applyFont="1" applyFill="1" applyBorder="1" applyAlignment="1">
      <alignment horizontal="center" vertical="center" textRotation="255"/>
    </xf>
    <xf numFmtId="0" fontId="7" fillId="35" borderId="68" xfId="0" applyFont="1" applyFill="1" applyBorder="1" applyAlignment="1">
      <alignment horizontal="center" vertical="center" textRotation="255"/>
    </xf>
    <xf numFmtId="0" fontId="7" fillId="35" borderId="69" xfId="0" applyFont="1" applyFill="1" applyBorder="1" applyAlignment="1">
      <alignment horizontal="center" vertical="center" textRotation="255"/>
    </xf>
    <xf numFmtId="0" fontId="36" fillId="0" borderId="36" xfId="0" applyFont="1" applyBorder="1" applyAlignment="1">
      <alignment horizontal="center" vertical="center" textRotation="91"/>
    </xf>
    <xf numFmtId="0" fontId="36" fillId="0" borderId="76" xfId="0" applyFont="1" applyBorder="1" applyAlignment="1">
      <alignment horizontal="center" vertical="center" textRotation="91"/>
    </xf>
    <xf numFmtId="0" fontId="36" fillId="0" borderId="37" xfId="0" applyFont="1" applyBorder="1" applyAlignment="1">
      <alignment horizontal="center" vertical="center" textRotation="91"/>
    </xf>
    <xf numFmtId="0" fontId="6" fillId="0" borderId="70" xfId="0" applyFont="1" applyFill="1" applyBorder="1" applyAlignment="1">
      <alignment horizontal="center" vertical="center" textRotation="255"/>
    </xf>
    <xf numFmtId="0" fontId="6" fillId="0" borderId="71"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25" xfId="0" applyFont="1" applyFill="1" applyBorder="1" applyAlignment="1">
      <alignment horizontal="center" vertical="center" textRotation="255"/>
    </xf>
    <xf numFmtId="0" fontId="12" fillId="0" borderId="36"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6"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37" xfId="0" applyFont="1" applyFill="1" applyBorder="1" applyAlignment="1">
      <alignment horizontal="center" vertical="center"/>
    </xf>
    <xf numFmtId="0" fontId="28" fillId="0" borderId="77" xfId="0" applyFont="1" applyFill="1" applyBorder="1" applyAlignment="1" applyProtection="1">
      <alignment horizontal="center" vertical="center"/>
      <protection locked="0"/>
    </xf>
    <xf numFmtId="0" fontId="28" fillId="0" borderId="78" xfId="0" applyFont="1" applyFill="1" applyBorder="1" applyAlignment="1" applyProtection="1">
      <alignment horizontal="center" vertical="center"/>
      <protection locked="0"/>
    </xf>
    <xf numFmtId="0" fontId="39" fillId="0" borderId="0" xfId="0" applyFont="1" applyAlignment="1">
      <alignment horizontal="center"/>
    </xf>
    <xf numFmtId="0" fontId="19" fillId="0" borderId="0" xfId="0" applyFont="1" applyAlignment="1">
      <alignment horizontal="right" vertical="top"/>
    </xf>
    <xf numFmtId="0" fontId="19" fillId="0" borderId="0" xfId="0" applyFont="1" applyBorder="1" applyAlignment="1">
      <alignment horizontal="right" vertical="top"/>
    </xf>
    <xf numFmtId="0" fontId="45" fillId="0" borderId="19" xfId="0" applyFont="1" applyBorder="1" applyAlignment="1">
      <alignment horizontal="left" vertical="center"/>
    </xf>
    <xf numFmtId="0" fontId="45" fillId="0" borderId="20" xfId="0" applyFont="1" applyBorder="1" applyAlignment="1">
      <alignment horizontal="left" vertical="center"/>
    </xf>
    <xf numFmtId="0" fontId="45" fillId="0" borderId="15" xfId="0" applyFont="1" applyBorder="1" applyAlignment="1">
      <alignment horizontal="left" vertical="center"/>
    </xf>
    <xf numFmtId="0" fontId="45" fillId="0" borderId="22" xfId="0" applyFont="1" applyBorder="1" applyAlignment="1">
      <alignment horizontal="left" vertical="center"/>
    </xf>
    <xf numFmtId="0" fontId="45" fillId="0" borderId="31" xfId="0" applyFont="1" applyBorder="1" applyAlignment="1">
      <alignment horizontal="left" vertical="center"/>
    </xf>
    <xf numFmtId="0" fontId="45" fillId="0" borderId="24" xfId="0" applyFont="1" applyBorder="1" applyAlignment="1">
      <alignment horizontal="left" vertical="center"/>
    </xf>
    <xf numFmtId="0" fontId="66" fillId="37" borderId="20" xfId="0" applyFont="1" applyFill="1" applyBorder="1" applyAlignment="1">
      <alignment horizontal="center" vertical="center"/>
    </xf>
    <xf numFmtId="0" fontId="124" fillId="0" borderId="0" xfId="0" applyFont="1" applyBorder="1" applyAlignment="1">
      <alignment horizontal="left" vertical="center"/>
    </xf>
    <xf numFmtId="0" fontId="124" fillId="0" borderId="0" xfId="0" applyFont="1" applyAlignment="1">
      <alignment horizontal="left"/>
    </xf>
    <xf numFmtId="0" fontId="130" fillId="0" borderId="0" xfId="0" applyFont="1" applyFill="1" applyAlignment="1">
      <alignment horizontal="left" vertical="center" wrapText="1"/>
    </xf>
    <xf numFmtId="0" fontId="28" fillId="0" borderId="45" xfId="0" applyFont="1" applyFill="1" applyBorder="1" applyAlignment="1" applyProtection="1">
      <alignment horizontal="center" vertical="center" shrinkToFit="1"/>
      <protection locked="0"/>
    </xf>
    <xf numFmtId="0" fontId="28" fillId="0" borderId="77" xfId="0" applyFont="1" applyFill="1" applyBorder="1" applyAlignment="1" applyProtection="1">
      <alignment horizontal="center" vertical="center" shrinkToFit="1"/>
      <protection locked="0"/>
    </xf>
    <xf numFmtId="0" fontId="41" fillId="0" borderId="61" xfId="0" applyFont="1" applyBorder="1" applyAlignment="1">
      <alignment horizontal="center" vertical="center" wrapText="1"/>
    </xf>
    <xf numFmtId="0" fontId="41" fillId="0" borderId="62" xfId="0" applyFont="1" applyBorder="1" applyAlignment="1">
      <alignment horizontal="center" vertical="center" wrapText="1"/>
    </xf>
    <xf numFmtId="0" fontId="41" fillId="0" borderId="63" xfId="0" applyFont="1" applyBorder="1" applyAlignment="1">
      <alignment horizontal="center" vertical="center" wrapText="1"/>
    </xf>
    <xf numFmtId="0" fontId="41" fillId="0" borderId="65"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66" xfId="0" applyFont="1" applyBorder="1" applyAlignment="1">
      <alignment horizontal="center" vertical="center" wrapText="1"/>
    </xf>
    <xf numFmtId="0" fontId="68" fillId="0" borderId="61" xfId="0" applyFont="1" applyBorder="1" applyAlignment="1">
      <alignment horizontal="center" vertical="center" wrapText="1"/>
    </xf>
    <xf numFmtId="0" fontId="68" fillId="0" borderId="62" xfId="0" applyFont="1" applyBorder="1" applyAlignment="1">
      <alignment horizontal="center" vertical="center" wrapText="1"/>
    </xf>
    <xf numFmtId="0" fontId="68" fillId="0" borderId="63" xfId="0" applyFont="1" applyBorder="1" applyAlignment="1">
      <alignment horizontal="center" vertical="center" wrapText="1"/>
    </xf>
    <xf numFmtId="0" fontId="68" fillId="0" borderId="65" xfId="0" applyFont="1" applyBorder="1" applyAlignment="1">
      <alignment horizontal="center" vertical="center" wrapText="1"/>
    </xf>
    <xf numFmtId="0" fontId="68" fillId="0" borderId="34" xfId="0" applyFont="1" applyBorder="1" applyAlignment="1">
      <alignment horizontal="center" vertical="center" wrapText="1"/>
    </xf>
    <xf numFmtId="0" fontId="68" fillId="0" borderId="66" xfId="0" applyFont="1" applyBorder="1" applyAlignment="1">
      <alignment horizontal="center" vertical="center" wrapText="1"/>
    </xf>
    <xf numFmtId="0" fontId="28" fillId="0" borderId="17" xfId="0" applyFont="1" applyFill="1" applyBorder="1" applyAlignment="1" applyProtection="1">
      <alignment horizontal="center" vertical="center"/>
      <protection locked="0"/>
    </xf>
    <xf numFmtId="0" fontId="28" fillId="0" borderId="18" xfId="0" applyFont="1" applyFill="1" applyBorder="1" applyAlignment="1" applyProtection="1">
      <alignment horizontal="center" vertical="center"/>
      <protection locked="0"/>
    </xf>
    <xf numFmtId="0" fontId="6" fillId="0" borderId="59" xfId="0" applyFont="1" applyFill="1" applyBorder="1" applyAlignment="1">
      <alignment horizontal="center" vertical="center"/>
    </xf>
    <xf numFmtId="0" fontId="6" fillId="0" borderId="24" xfId="0" applyFont="1" applyFill="1" applyBorder="1" applyAlignment="1">
      <alignment horizontal="center" vertical="center"/>
    </xf>
    <xf numFmtId="0" fontId="37" fillId="0" borderId="31" xfId="0" applyFont="1" applyFill="1" applyBorder="1" applyAlignment="1" applyProtection="1">
      <alignment horizontal="center" vertical="center" shrinkToFit="1"/>
      <protection locked="0"/>
    </xf>
    <xf numFmtId="0" fontId="37" fillId="0" borderId="29" xfId="0" applyFont="1" applyFill="1" applyBorder="1" applyAlignment="1" applyProtection="1">
      <alignment horizontal="center" vertical="center" shrinkToFit="1"/>
      <protection locked="0"/>
    </xf>
    <xf numFmtId="49" fontId="28" fillId="0" borderId="10" xfId="0" applyNumberFormat="1" applyFont="1" applyFill="1" applyBorder="1" applyAlignment="1" applyProtection="1">
      <alignment horizontal="center" vertical="center"/>
      <protection locked="0"/>
    </xf>
    <xf numFmtId="0" fontId="131" fillId="42" borderId="77" xfId="0" applyFont="1" applyFill="1" applyBorder="1" applyAlignment="1" applyProtection="1">
      <alignment horizontal="center" vertical="center" shrinkToFit="1"/>
      <protection locked="0"/>
    </xf>
    <xf numFmtId="0" fontId="131" fillId="42" borderId="78"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28" fillId="0" borderId="10" xfId="0" applyFont="1" applyFill="1" applyBorder="1" applyAlignment="1" applyProtection="1">
      <alignment horizontal="center" vertical="center"/>
      <protection locked="0"/>
    </xf>
    <xf numFmtId="0" fontId="41" fillId="38" borderId="36" xfId="0" applyFont="1" applyFill="1" applyBorder="1" applyAlignment="1">
      <alignment horizontal="center" vertical="center"/>
    </xf>
    <xf numFmtId="0" fontId="41" fillId="38" borderId="76" xfId="0" applyFont="1" applyFill="1" applyBorder="1" applyAlignment="1">
      <alignment horizontal="center" vertical="center"/>
    </xf>
    <xf numFmtId="0" fontId="41" fillId="37" borderId="76" xfId="0" applyFont="1" applyFill="1" applyBorder="1" applyAlignment="1">
      <alignment horizontal="center" vertical="center"/>
    </xf>
    <xf numFmtId="0" fontId="66" fillId="0" borderId="76" xfId="0" applyFont="1" applyFill="1" applyBorder="1" applyAlignment="1">
      <alignment horizontal="center" vertical="center"/>
    </xf>
    <xf numFmtId="0" fontId="65" fillId="0" borderId="0" xfId="0" applyFont="1" applyAlignment="1">
      <alignment vertical="center" wrapText="1"/>
    </xf>
    <xf numFmtId="0" fontId="55" fillId="0" borderId="67" xfId="0" applyFont="1" applyFill="1" applyBorder="1" applyAlignment="1">
      <alignment horizontal="center" vertical="center" shrinkToFit="1"/>
    </xf>
    <xf numFmtId="0" fontId="55" fillId="0" borderId="79" xfId="0" applyFont="1" applyFill="1" applyBorder="1" applyAlignment="1">
      <alignment horizontal="center" vertical="center" shrinkToFit="1"/>
    </xf>
    <xf numFmtId="0" fontId="43" fillId="39" borderId="80" xfId="0" applyFont="1" applyFill="1" applyBorder="1" applyAlignment="1">
      <alignment horizontal="center" vertical="center" wrapText="1"/>
    </xf>
    <xf numFmtId="0" fontId="43" fillId="39" borderId="81" xfId="0" applyFont="1" applyFill="1" applyBorder="1" applyAlignment="1">
      <alignment horizontal="center" vertical="center" wrapText="1"/>
    </xf>
    <xf numFmtId="0" fontId="55" fillId="43" borderId="82" xfId="0" applyFont="1" applyFill="1" applyBorder="1" applyAlignment="1">
      <alignment horizontal="center" vertical="center" shrinkToFit="1"/>
    </xf>
    <xf numFmtId="0" fontId="55" fillId="43" borderId="83" xfId="0" applyFont="1" applyFill="1" applyBorder="1" applyAlignment="1">
      <alignment horizontal="center" vertical="center" shrinkToFit="1"/>
    </xf>
    <xf numFmtId="0" fontId="55" fillId="0" borderId="84" xfId="0" applyFont="1" applyFill="1" applyBorder="1" applyAlignment="1">
      <alignment horizontal="center" vertical="center" shrinkToFit="1"/>
    </xf>
    <xf numFmtId="0" fontId="55" fillId="0" borderId="85" xfId="0" applyFont="1" applyFill="1" applyBorder="1" applyAlignment="1">
      <alignment horizontal="center" vertical="center" shrinkToFit="1"/>
    </xf>
    <xf numFmtId="0" fontId="55" fillId="43" borderId="86" xfId="0" applyFont="1" applyFill="1" applyBorder="1" applyAlignment="1">
      <alignment horizontal="center" vertical="center" shrinkToFit="1"/>
    </xf>
    <xf numFmtId="0" fontId="55" fillId="43" borderId="87" xfId="0" applyFont="1" applyFill="1" applyBorder="1" applyAlignment="1">
      <alignment horizontal="center" vertical="center" shrinkToFit="1"/>
    </xf>
    <xf numFmtId="0" fontId="55" fillId="0" borderId="68" xfId="0" applyFont="1" applyFill="1" applyBorder="1" applyAlignment="1">
      <alignment horizontal="center" vertical="center" shrinkToFit="1"/>
    </xf>
    <xf numFmtId="0" fontId="55" fillId="0" borderId="69" xfId="0" applyFont="1" applyFill="1" applyBorder="1" applyAlignment="1">
      <alignment horizontal="center" vertical="center" shrinkToFit="1"/>
    </xf>
    <xf numFmtId="0" fontId="55" fillId="43" borderId="88" xfId="0" applyFont="1" applyFill="1" applyBorder="1" applyAlignment="1">
      <alignment horizontal="center" vertical="center" shrinkToFit="1"/>
    </xf>
    <xf numFmtId="0" fontId="55" fillId="0" borderId="89" xfId="0" applyFont="1" applyFill="1" applyBorder="1" applyAlignment="1">
      <alignment horizontal="center" vertical="center" shrinkToFit="1"/>
    </xf>
    <xf numFmtId="0" fontId="55" fillId="43" borderId="90" xfId="0" applyFont="1" applyFill="1" applyBorder="1" applyAlignment="1">
      <alignment horizontal="center" vertical="center" shrinkToFit="1"/>
    </xf>
    <xf numFmtId="0" fontId="55" fillId="0" borderId="91" xfId="0" applyFont="1" applyFill="1" applyBorder="1" applyAlignment="1">
      <alignment horizontal="center" vertical="center" shrinkToFit="1"/>
    </xf>
    <xf numFmtId="0" fontId="55" fillId="43" borderId="92" xfId="0" applyFont="1" applyFill="1" applyBorder="1" applyAlignment="1">
      <alignment horizontal="center" vertical="center" shrinkToFit="1"/>
    </xf>
    <xf numFmtId="0" fontId="55" fillId="43" borderId="93" xfId="0" applyFont="1" applyFill="1" applyBorder="1" applyAlignment="1">
      <alignment horizontal="center" vertical="center" shrinkToFit="1"/>
    </xf>
    <xf numFmtId="0" fontId="56" fillId="39" borderId="74" xfId="0" applyFont="1" applyFill="1" applyBorder="1" applyAlignment="1">
      <alignment horizontal="center" vertical="center" wrapText="1"/>
    </xf>
    <xf numFmtId="0" fontId="56" fillId="39" borderId="75" xfId="0" applyFont="1" applyFill="1" applyBorder="1" applyAlignment="1">
      <alignment horizontal="center" vertical="center" wrapText="1"/>
    </xf>
    <xf numFmtId="0" fontId="4" fillId="0" borderId="94" xfId="0" applyFont="1" applyBorder="1" applyAlignment="1">
      <alignment horizontal="center" vertical="center"/>
    </xf>
    <xf numFmtId="0" fontId="4" fillId="0" borderId="79" xfId="0" applyFont="1" applyBorder="1" applyAlignment="1">
      <alignment horizontal="center" vertical="center"/>
    </xf>
    <xf numFmtId="0" fontId="55" fillId="0" borderId="94" xfId="0" applyFont="1" applyFill="1" applyBorder="1" applyAlignment="1">
      <alignment horizontal="center" vertical="center" shrinkToFit="1"/>
    </xf>
    <xf numFmtId="0" fontId="43" fillId="39" borderId="95" xfId="0" applyFont="1" applyFill="1" applyBorder="1" applyAlignment="1">
      <alignment horizontal="center" vertical="center" wrapText="1"/>
    </xf>
    <xf numFmtId="0" fontId="64" fillId="39" borderId="96" xfId="0" applyFont="1" applyFill="1" applyBorder="1" applyAlignment="1">
      <alignment horizontal="center" vertical="center"/>
    </xf>
    <xf numFmtId="0" fontId="64" fillId="39" borderId="97" xfId="0" applyFont="1" applyFill="1" applyBorder="1" applyAlignment="1">
      <alignment horizontal="center" vertical="center"/>
    </xf>
    <xf numFmtId="0" fontId="55" fillId="0" borderId="98" xfId="0" applyFont="1" applyFill="1" applyBorder="1" applyAlignment="1">
      <alignment horizontal="center" vertical="center" shrinkToFit="1"/>
    </xf>
    <xf numFmtId="0" fontId="58" fillId="0" borderId="38" xfId="0" applyFont="1" applyBorder="1" applyAlignment="1">
      <alignment horizontal="center" vertical="center"/>
    </xf>
    <xf numFmtId="0" fontId="58" fillId="0" borderId="99" xfId="0" applyFont="1" applyBorder="1" applyAlignment="1">
      <alignment horizontal="center" vertical="center"/>
    </xf>
    <xf numFmtId="0" fontId="4" fillId="0" borderId="98" xfId="0" applyFont="1" applyBorder="1" applyAlignment="1">
      <alignment horizontal="center" vertical="center"/>
    </xf>
    <xf numFmtId="0" fontId="4" fillId="0" borderId="85" xfId="0" applyFont="1" applyBorder="1" applyAlignment="1">
      <alignment horizontal="center" vertical="center"/>
    </xf>
    <xf numFmtId="0" fontId="4" fillId="0" borderId="71" xfId="0" applyFont="1" applyBorder="1" applyAlignment="1">
      <alignment horizontal="center" vertical="center"/>
    </xf>
    <xf numFmtId="0" fontId="4" fillId="0" borderId="73" xfId="0" applyFont="1" applyBorder="1" applyAlignment="1">
      <alignment horizontal="center" vertical="center"/>
    </xf>
    <xf numFmtId="0" fontId="4" fillId="43" borderId="11" xfId="0" applyFont="1" applyFill="1" applyBorder="1" applyAlignment="1">
      <alignment horizontal="center" vertical="center"/>
    </xf>
    <xf numFmtId="0" fontId="4" fillId="43" borderId="57" xfId="0" applyFont="1" applyFill="1" applyBorder="1" applyAlignment="1">
      <alignment horizontal="center" vertical="center"/>
    </xf>
    <xf numFmtId="0" fontId="55" fillId="43" borderId="100" xfId="0" applyFont="1" applyFill="1" applyBorder="1" applyAlignment="1">
      <alignment horizontal="center" vertical="center" shrinkToFit="1"/>
    </xf>
    <xf numFmtId="0" fontId="47" fillId="0" borderId="0" xfId="0" applyFont="1" applyAlignment="1">
      <alignment horizontal="center" vertical="center"/>
    </xf>
    <xf numFmtId="0" fontId="57" fillId="0" borderId="34" xfId="0" applyFont="1" applyBorder="1" applyAlignment="1">
      <alignment horizontal="center" shrinkToFit="1"/>
    </xf>
    <xf numFmtId="0" fontId="4" fillId="43" borderId="101" xfId="0" applyFont="1" applyFill="1" applyBorder="1" applyAlignment="1">
      <alignment horizontal="center" vertical="center"/>
    </xf>
    <xf numFmtId="0" fontId="4" fillId="43" borderId="83" xfId="0" applyFont="1" applyFill="1" applyBorder="1" applyAlignment="1">
      <alignment horizontal="center" vertical="center"/>
    </xf>
    <xf numFmtId="0" fontId="43" fillId="39" borderId="102" xfId="0" applyFont="1" applyFill="1" applyBorder="1" applyAlignment="1">
      <alignment horizontal="center" vertical="center" wrapText="1"/>
    </xf>
    <xf numFmtId="0" fontId="59" fillId="0" borderId="103" xfId="0" applyFont="1" applyBorder="1" applyAlignment="1">
      <alignment horizontal="center" wrapText="1"/>
    </xf>
    <xf numFmtId="0" fontId="30" fillId="0" borderId="34" xfId="0" applyFont="1" applyBorder="1" applyAlignment="1">
      <alignment horizontal="center" shrinkToFit="1"/>
    </xf>
    <xf numFmtId="0" fontId="132" fillId="44" borderId="0" xfId="0" applyFont="1" applyFill="1" applyAlignment="1">
      <alignment horizontal="center" vertical="center"/>
    </xf>
    <xf numFmtId="0" fontId="3" fillId="0" borderId="36"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58"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59"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66" fillId="0" borderId="0" xfId="0" applyFont="1" applyAlignment="1">
      <alignment horizontal="left" vertical="center" wrapText="1"/>
    </xf>
    <xf numFmtId="0" fontId="13" fillId="35" borderId="68" xfId="0" applyFont="1" applyFill="1" applyBorder="1" applyAlignment="1">
      <alignment horizontal="center" vertical="center" textRotation="255"/>
    </xf>
    <xf numFmtId="0" fontId="13" fillId="35" borderId="69" xfId="0" applyFont="1" applyFill="1" applyBorder="1" applyAlignment="1">
      <alignment horizontal="center" vertical="center" textRotation="255"/>
    </xf>
    <xf numFmtId="0" fontId="3" fillId="0" borderId="70" xfId="0" applyFont="1" applyFill="1" applyBorder="1" applyAlignment="1">
      <alignment horizontal="center" vertical="center" textRotation="255"/>
    </xf>
    <xf numFmtId="0" fontId="3" fillId="0" borderId="7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55" fillId="45" borderId="92" xfId="0" applyFont="1" applyFill="1" applyBorder="1" applyAlignment="1">
      <alignment horizontal="center" vertical="center" wrapText="1"/>
    </xf>
    <xf numFmtId="0" fontId="55" fillId="45" borderId="88" xfId="0" applyFont="1" applyFill="1" applyBorder="1" applyAlignment="1">
      <alignment horizontal="center" vertical="center" wrapText="1"/>
    </xf>
    <xf numFmtId="0" fontId="55" fillId="46" borderId="82" xfId="0" applyFont="1" applyFill="1" applyBorder="1" applyAlignment="1">
      <alignment horizontal="center" vertical="center" wrapText="1"/>
    </xf>
    <xf numFmtId="0" fontId="55" fillId="46" borderId="88" xfId="0" applyFont="1" applyFill="1" applyBorder="1" applyAlignment="1">
      <alignment horizontal="center" vertical="center" wrapText="1"/>
    </xf>
    <xf numFmtId="0" fontId="55" fillId="46" borderId="92" xfId="0" applyFont="1" applyFill="1" applyBorder="1" applyAlignment="1">
      <alignment horizontal="center" vertical="center" wrapText="1"/>
    </xf>
    <xf numFmtId="0" fontId="133" fillId="44" borderId="0" xfId="0" applyFont="1" applyFill="1" applyAlignment="1">
      <alignment horizontal="center" vertical="center"/>
    </xf>
    <xf numFmtId="0" fontId="57" fillId="0" borderId="34" xfId="0" applyFont="1" applyBorder="1" applyAlignment="1">
      <alignment horizontal="center"/>
    </xf>
    <xf numFmtId="0" fontId="4" fillId="46" borderId="101" xfId="0" applyFont="1" applyFill="1" applyBorder="1" applyAlignment="1">
      <alignment horizontal="center" vertical="center"/>
    </xf>
    <xf numFmtId="0" fontId="4" fillId="46" borderId="83" xfId="0" applyFont="1" applyFill="1" applyBorder="1" applyAlignment="1">
      <alignment horizontal="center" vertical="center"/>
    </xf>
    <xf numFmtId="0" fontId="30" fillId="0" borderId="0" xfId="0" applyFont="1" applyBorder="1" applyAlignment="1">
      <alignment horizontal="center" shrinkToFit="1"/>
    </xf>
    <xf numFmtId="0" fontId="59" fillId="0" borderId="33" xfId="0" applyFont="1" applyBorder="1" applyAlignment="1">
      <alignment horizontal="center" wrapText="1"/>
    </xf>
    <xf numFmtId="0" fontId="0" fillId="0" borderId="0" xfId="0" applyAlignment="1" applyProtection="1">
      <alignment/>
      <protection/>
    </xf>
    <xf numFmtId="0" fontId="129" fillId="0" borderId="0" xfId="43" applyFont="1" applyFill="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3">
    <dxf>
      <font>
        <b/>
        <i val="0"/>
      </font>
      <fill>
        <patternFill>
          <bgColor rgb="FFFFE9E9"/>
        </patternFill>
      </fill>
    </dxf>
    <dxf>
      <font>
        <b/>
        <i val="0"/>
      </font>
      <fill>
        <patternFill>
          <bgColor rgb="FFFFE9E9"/>
        </patternFill>
      </fill>
    </dxf>
    <dxf>
      <font>
        <b/>
        <i val="0"/>
      </font>
      <fill>
        <patternFill>
          <bgColor rgb="FFFFE9E9"/>
        </patternFill>
      </fill>
    </dxf>
    <dxf>
      <font>
        <b/>
        <i val="0"/>
        <color theme="0"/>
      </font>
      <fill>
        <patternFill>
          <bgColor rgb="FFFF0000"/>
        </patternFill>
      </fill>
    </dxf>
    <dxf>
      <font>
        <b/>
        <i val="0"/>
        <color theme="0"/>
      </font>
      <fill>
        <patternFill>
          <bgColor rgb="FFFF0000"/>
        </patternFill>
      </fill>
    </dxf>
    <dxf>
      <font>
        <b val="0"/>
        <i val="0"/>
      </font>
      <fill>
        <patternFill patternType="lightDown">
          <fgColor theme="0"/>
          <bgColor theme="1"/>
        </patternFill>
      </fill>
    </dxf>
    <dxf>
      <font>
        <b val="0"/>
        <i val="0"/>
        <color auto="1"/>
      </font>
      <fill>
        <patternFill patternType="lightDown">
          <fgColor theme="0"/>
          <bgColor theme="1"/>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FFE7E7"/>
        </patternFill>
      </fill>
    </dxf>
    <dxf>
      <font>
        <b/>
        <i val="0"/>
        <color theme="0"/>
      </font>
      <fill>
        <patternFill>
          <bgColor rgb="FFFF0000"/>
        </patternFill>
      </fill>
    </dxf>
    <dxf>
      <font>
        <b/>
        <i val="0"/>
        <color theme="0"/>
      </font>
      <fill>
        <patternFill>
          <bgColor rgb="FFFF0000"/>
        </patternFill>
      </fill>
    </dxf>
    <dxf>
      <font>
        <b/>
        <i val="0"/>
      </font>
      <fill>
        <patternFill>
          <bgColor rgb="FFFFE7E7"/>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E7E7"/>
        </patternFill>
      </fill>
    </dxf>
    <dxf>
      <fill>
        <patternFill patternType="darkDown">
          <bgColor theme="0" tint="-0.4999699890613556"/>
        </patternFill>
      </fill>
    </dxf>
    <dxf>
      <font>
        <color auto="1"/>
      </font>
      <fill>
        <patternFill>
          <bgColor theme="0"/>
        </patternFill>
      </fill>
    </dxf>
    <dxf>
      <fill>
        <patternFill patternType="darkDown">
          <bgColor theme="0" tint="-0.4999699890613556"/>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font>
        <b/>
        <i val="0"/>
      </font>
      <fill>
        <patternFill>
          <bgColor rgb="FFCCFFFF"/>
        </patternFill>
      </fill>
    </dxf>
    <dxf>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numFmt numFmtId="177" formatCode="&quot;超&quot;&quot;過&quot;"/>
      <border/>
    </dxf>
    <dxf>
      <font>
        <b/>
        <i/>
      </font>
      <border/>
    </dxf>
    <dxf>
      <font>
        <b/>
        <i val="0"/>
      </font>
      <fill>
        <patternFill>
          <bgColor rgb="FFCCFFFF"/>
        </patternFill>
      </fill>
      <border/>
    </dxf>
    <dxf>
      <font>
        <color auto="1"/>
      </font>
      <fill>
        <patternFill>
          <bgColor theme="0"/>
        </patternFill>
      </fill>
      <border/>
    </dxf>
    <dxf>
      <font>
        <b/>
        <i val="0"/>
      </font>
      <fill>
        <patternFill>
          <bgColor rgb="FFFFE7E7"/>
        </patternFill>
      </fill>
      <border/>
    </dxf>
    <dxf>
      <font>
        <b/>
        <i val="0"/>
        <color theme="0"/>
      </font>
      <fill>
        <patternFill>
          <bgColor rgb="FFFF0000"/>
        </patternFill>
      </fill>
      <border/>
    </dxf>
    <dxf>
      <font>
        <b val="0"/>
        <i val="0"/>
        <color auto="1"/>
      </font>
      <fill>
        <patternFill patternType="lightDown">
          <fgColor theme="0"/>
          <bgColor theme="1"/>
        </patternFill>
      </fill>
      <border/>
    </dxf>
    <dxf>
      <font>
        <b/>
        <i val="0"/>
      </font>
      <fill>
        <patternFill>
          <bgColor rgb="FFFFE9E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190500</xdr:rowOff>
    </xdr:from>
    <xdr:to>
      <xdr:col>12</xdr:col>
      <xdr:colOff>76200</xdr:colOff>
      <xdr:row>7</xdr:row>
      <xdr:rowOff>76200</xdr:rowOff>
    </xdr:to>
    <xdr:sp>
      <xdr:nvSpPr>
        <xdr:cNvPr id="1" name="四角形吹き出し 13"/>
        <xdr:cNvSpPr>
          <a:spLocks/>
        </xdr:cNvSpPr>
      </xdr:nvSpPr>
      <xdr:spPr>
        <a:xfrm>
          <a:off x="209550" y="685800"/>
          <a:ext cx="3314700" cy="1123950"/>
        </a:xfrm>
        <a:prstGeom prst="wedgeRectCallout">
          <a:avLst>
            <a:gd name="adj1" fmla="val 127490"/>
            <a:gd name="adj2" fmla="val -7724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rPr>
            <a:t>来年度以降数字の入れ替え</a:t>
          </a:r>
        </a:p>
      </xdr:txBody>
    </xdr:sp>
    <xdr:clientData/>
  </xdr:twoCellAnchor>
  <xdr:twoCellAnchor>
    <xdr:from>
      <xdr:col>0</xdr:col>
      <xdr:colOff>228600</xdr:colOff>
      <xdr:row>8</xdr:row>
      <xdr:rowOff>76200</xdr:rowOff>
    </xdr:from>
    <xdr:to>
      <xdr:col>12</xdr:col>
      <xdr:colOff>95250</xdr:colOff>
      <xdr:row>12</xdr:row>
      <xdr:rowOff>228600</xdr:rowOff>
    </xdr:to>
    <xdr:sp>
      <xdr:nvSpPr>
        <xdr:cNvPr id="2" name="四角形吹き出し 15"/>
        <xdr:cNvSpPr>
          <a:spLocks/>
        </xdr:cNvSpPr>
      </xdr:nvSpPr>
      <xdr:spPr>
        <a:xfrm>
          <a:off x="228600" y="2057400"/>
          <a:ext cx="3314700" cy="1143000"/>
        </a:xfrm>
        <a:prstGeom prst="wedgeRectCallout">
          <a:avLst>
            <a:gd name="adj1" fmla="val 151490"/>
            <a:gd name="adj2" fmla="val -14504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rPr>
            <a:t>カーソル移動の誘導</a:t>
          </a:r>
          <a:r>
            <a:rPr lang="en-US" cap="none" sz="2000" b="0" i="0" u="none" baseline="0">
              <a:solidFill>
                <a:srgbClr val="000000"/>
              </a:solidFill>
            </a:rPr>
            <a:t>
</a:t>
          </a:r>
          <a:r>
            <a:rPr lang="en-US" cap="none" sz="2000" b="0" i="0" u="none" baseline="0">
              <a:solidFill>
                <a:srgbClr val="000000"/>
              </a:solidFill>
            </a:rPr>
            <a:t>
</a:t>
          </a:r>
        </a:p>
      </xdr:txBody>
    </xdr:sp>
    <xdr:clientData/>
  </xdr:twoCellAnchor>
  <xdr:twoCellAnchor>
    <xdr:from>
      <xdr:col>0</xdr:col>
      <xdr:colOff>228600</xdr:colOff>
      <xdr:row>14</xdr:row>
      <xdr:rowOff>152400</xdr:rowOff>
    </xdr:from>
    <xdr:to>
      <xdr:col>12</xdr:col>
      <xdr:colOff>95250</xdr:colOff>
      <xdr:row>19</xdr:row>
      <xdr:rowOff>57150</xdr:rowOff>
    </xdr:to>
    <xdr:sp>
      <xdr:nvSpPr>
        <xdr:cNvPr id="3" name="四角形吹き出し 19"/>
        <xdr:cNvSpPr>
          <a:spLocks/>
        </xdr:cNvSpPr>
      </xdr:nvSpPr>
      <xdr:spPr>
        <a:xfrm>
          <a:off x="228600" y="3619500"/>
          <a:ext cx="3314700" cy="1143000"/>
        </a:xfrm>
        <a:prstGeom prst="wedgeRectCallout">
          <a:avLst>
            <a:gd name="adj1" fmla="val 151490"/>
            <a:gd name="adj2" fmla="val -14504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rPr>
            <a:t>入力規制（様式の保護）</a:t>
          </a:r>
        </a:p>
      </xdr:txBody>
    </xdr:sp>
    <xdr:clientData/>
  </xdr:twoCellAnchor>
  <xdr:twoCellAnchor>
    <xdr:from>
      <xdr:col>0</xdr:col>
      <xdr:colOff>228600</xdr:colOff>
      <xdr:row>35</xdr:row>
      <xdr:rowOff>190500</xdr:rowOff>
    </xdr:from>
    <xdr:to>
      <xdr:col>12</xdr:col>
      <xdr:colOff>95250</xdr:colOff>
      <xdr:row>40</xdr:row>
      <xdr:rowOff>95250</xdr:rowOff>
    </xdr:to>
    <xdr:sp>
      <xdr:nvSpPr>
        <xdr:cNvPr id="4" name="四角形吹き出し 20"/>
        <xdr:cNvSpPr>
          <a:spLocks/>
        </xdr:cNvSpPr>
      </xdr:nvSpPr>
      <xdr:spPr>
        <a:xfrm>
          <a:off x="228600" y="8858250"/>
          <a:ext cx="3314700" cy="1143000"/>
        </a:xfrm>
        <a:prstGeom prst="wedgeRectCallout">
          <a:avLst>
            <a:gd name="adj1" fmla="val 129773"/>
            <a:gd name="adj2" fmla="val 14662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rPr>
            <a:t>入力もれのチェック</a:t>
          </a:r>
        </a:p>
      </xdr:txBody>
    </xdr:sp>
    <xdr:clientData/>
  </xdr:twoCellAnchor>
  <xdr:twoCellAnchor>
    <xdr:from>
      <xdr:col>0</xdr:col>
      <xdr:colOff>190500</xdr:colOff>
      <xdr:row>42</xdr:row>
      <xdr:rowOff>95250</xdr:rowOff>
    </xdr:from>
    <xdr:to>
      <xdr:col>12</xdr:col>
      <xdr:colOff>57150</xdr:colOff>
      <xdr:row>47</xdr:row>
      <xdr:rowOff>0</xdr:rowOff>
    </xdr:to>
    <xdr:sp>
      <xdr:nvSpPr>
        <xdr:cNvPr id="5" name="四角形吹き出し 21"/>
        <xdr:cNvSpPr>
          <a:spLocks/>
        </xdr:cNvSpPr>
      </xdr:nvSpPr>
      <xdr:spPr>
        <a:xfrm>
          <a:off x="190500" y="10496550"/>
          <a:ext cx="3314700" cy="1143000"/>
        </a:xfrm>
        <a:prstGeom prst="wedgeRectCallout">
          <a:avLst>
            <a:gd name="adj1" fmla="val 129777"/>
            <a:gd name="adj2" fmla="val 2162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rPr>
            <a:t>入力終了後、目録入力画面</a:t>
          </a:r>
          <a:r>
            <a:rPr lang="en-US" cap="none" sz="2000" b="0" i="0" u="none" baseline="0">
              <a:solidFill>
                <a:srgbClr val="000000"/>
              </a:solidFill>
            </a:rPr>
            <a:t>
</a:t>
          </a:r>
          <a:r>
            <a:rPr lang="en-US" cap="none" sz="2000" b="0" i="0" u="none" baseline="0">
              <a:solidFill>
                <a:srgbClr val="000000"/>
              </a:solidFill>
            </a:rPr>
            <a:t>への移動</a:t>
          </a:r>
        </a:p>
      </xdr:txBody>
    </xdr:sp>
    <xdr:clientData/>
  </xdr:twoCellAnchor>
  <xdr:twoCellAnchor>
    <xdr:from>
      <xdr:col>78</xdr:col>
      <xdr:colOff>95250</xdr:colOff>
      <xdr:row>3</xdr:row>
      <xdr:rowOff>0</xdr:rowOff>
    </xdr:from>
    <xdr:to>
      <xdr:col>90</xdr:col>
      <xdr:colOff>0</xdr:colOff>
      <xdr:row>7</xdr:row>
      <xdr:rowOff>152400</xdr:rowOff>
    </xdr:to>
    <xdr:sp>
      <xdr:nvSpPr>
        <xdr:cNvPr id="6" name="四角形吹き出し 22"/>
        <xdr:cNvSpPr>
          <a:spLocks/>
        </xdr:cNvSpPr>
      </xdr:nvSpPr>
      <xdr:spPr>
        <a:xfrm>
          <a:off x="21497925" y="742950"/>
          <a:ext cx="3219450" cy="1143000"/>
        </a:xfrm>
        <a:prstGeom prst="wedgeRectCallout">
          <a:avLst>
            <a:gd name="adj1" fmla="val -84509"/>
            <a:gd name="adj2" fmla="val -6670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rPr>
            <a:t>入力制限</a:t>
          </a:r>
        </a:p>
      </xdr:txBody>
    </xdr:sp>
    <xdr:clientData/>
  </xdr:twoCellAnchor>
  <xdr:twoCellAnchor>
    <xdr:from>
      <xdr:col>78</xdr:col>
      <xdr:colOff>228600</xdr:colOff>
      <xdr:row>38</xdr:row>
      <xdr:rowOff>152400</xdr:rowOff>
    </xdr:from>
    <xdr:to>
      <xdr:col>90</xdr:col>
      <xdr:colOff>133350</xdr:colOff>
      <xdr:row>43</xdr:row>
      <xdr:rowOff>66675</xdr:rowOff>
    </xdr:to>
    <xdr:sp>
      <xdr:nvSpPr>
        <xdr:cNvPr id="7" name="四角形吹き出し 23"/>
        <xdr:cNvSpPr>
          <a:spLocks/>
        </xdr:cNvSpPr>
      </xdr:nvSpPr>
      <xdr:spPr>
        <a:xfrm>
          <a:off x="21631275" y="9563100"/>
          <a:ext cx="3219450" cy="1152525"/>
        </a:xfrm>
        <a:prstGeom prst="wedgeRectCallout">
          <a:avLst>
            <a:gd name="adj1" fmla="val -202365"/>
            <a:gd name="adj2" fmla="val -9041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rPr>
            <a:t>error</a:t>
          </a:r>
          <a:r>
            <a:rPr lang="en-US" cap="none" sz="2000" b="0" i="0" u="none" baseline="0">
              <a:solidFill>
                <a:srgbClr val="000000"/>
              </a:solidFill>
            </a:rPr>
            <a:t>時の喚起</a:t>
          </a:r>
        </a:p>
      </xdr:txBody>
    </xdr:sp>
    <xdr:clientData/>
  </xdr:twoCellAnchor>
  <xdr:twoCellAnchor>
    <xdr:from>
      <xdr:col>78</xdr:col>
      <xdr:colOff>133350</xdr:colOff>
      <xdr:row>59</xdr:row>
      <xdr:rowOff>123825</xdr:rowOff>
    </xdr:from>
    <xdr:to>
      <xdr:col>90</xdr:col>
      <xdr:colOff>38100</xdr:colOff>
      <xdr:row>64</xdr:row>
      <xdr:rowOff>38100</xdr:rowOff>
    </xdr:to>
    <xdr:sp>
      <xdr:nvSpPr>
        <xdr:cNvPr id="8" name="四角形吹き出し 24"/>
        <xdr:cNvSpPr>
          <a:spLocks/>
        </xdr:cNvSpPr>
      </xdr:nvSpPr>
      <xdr:spPr>
        <a:xfrm>
          <a:off x="21536025" y="14735175"/>
          <a:ext cx="3219450" cy="1152525"/>
        </a:xfrm>
        <a:prstGeom prst="wedgeRectCallout">
          <a:avLst>
            <a:gd name="adj1" fmla="val -101652"/>
            <a:gd name="adj2" fmla="val -2360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rPr>
            <a:t>入力制限</a:t>
          </a:r>
        </a:p>
      </xdr:txBody>
    </xdr:sp>
    <xdr:clientData/>
  </xdr:twoCellAnchor>
  <xdr:twoCellAnchor>
    <xdr:from>
      <xdr:col>78</xdr:col>
      <xdr:colOff>209550</xdr:colOff>
      <xdr:row>51</xdr:row>
      <xdr:rowOff>19050</xdr:rowOff>
    </xdr:from>
    <xdr:to>
      <xdr:col>90</xdr:col>
      <xdr:colOff>114300</xdr:colOff>
      <xdr:row>55</xdr:row>
      <xdr:rowOff>171450</xdr:rowOff>
    </xdr:to>
    <xdr:sp>
      <xdr:nvSpPr>
        <xdr:cNvPr id="9" name="四角形吹き出し 26"/>
        <xdr:cNvSpPr>
          <a:spLocks/>
        </xdr:cNvSpPr>
      </xdr:nvSpPr>
      <xdr:spPr>
        <a:xfrm>
          <a:off x="21612225" y="12649200"/>
          <a:ext cx="3219450" cy="1143000"/>
        </a:xfrm>
        <a:prstGeom prst="wedgeRectCallout">
          <a:avLst>
            <a:gd name="adj1" fmla="val -101652"/>
            <a:gd name="adj2" fmla="val -2360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rPr>
            <a:t>入力制限</a:t>
          </a:r>
        </a:p>
      </xdr:txBody>
    </xdr:sp>
    <xdr:clientData/>
  </xdr:twoCellAnchor>
  <xdr:twoCellAnchor>
    <xdr:from>
      <xdr:col>1</xdr:col>
      <xdr:colOff>95250</xdr:colOff>
      <xdr:row>66</xdr:row>
      <xdr:rowOff>190500</xdr:rowOff>
    </xdr:from>
    <xdr:to>
      <xdr:col>13</xdr:col>
      <xdr:colOff>47625</xdr:colOff>
      <xdr:row>71</xdr:row>
      <xdr:rowOff>104775</xdr:rowOff>
    </xdr:to>
    <xdr:sp>
      <xdr:nvSpPr>
        <xdr:cNvPr id="10" name="四角形吹き出し 27"/>
        <xdr:cNvSpPr>
          <a:spLocks/>
        </xdr:cNvSpPr>
      </xdr:nvSpPr>
      <xdr:spPr>
        <a:xfrm>
          <a:off x="371475" y="16535400"/>
          <a:ext cx="3390900" cy="1152525"/>
        </a:xfrm>
        <a:prstGeom prst="wedgeRectCallout">
          <a:avLst>
            <a:gd name="adj1" fmla="val 161916"/>
            <a:gd name="adj2" fmla="val -19601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rPr>
            <a:t>ふりがな必須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9</xdr:row>
      <xdr:rowOff>0</xdr:rowOff>
    </xdr:from>
    <xdr:to>
      <xdr:col>1</xdr:col>
      <xdr:colOff>238125</xdr:colOff>
      <xdr:row>11</xdr:row>
      <xdr:rowOff>142875</xdr:rowOff>
    </xdr:to>
    <xdr:sp>
      <xdr:nvSpPr>
        <xdr:cNvPr id="1" name="右矢印 7"/>
        <xdr:cNvSpPr>
          <a:spLocks/>
        </xdr:cNvSpPr>
      </xdr:nvSpPr>
      <xdr:spPr>
        <a:xfrm>
          <a:off x="361950" y="2228850"/>
          <a:ext cx="152400" cy="638175"/>
        </a:xfrm>
        <a:prstGeom prst="right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19</xdr:row>
      <xdr:rowOff>0</xdr:rowOff>
    </xdr:from>
    <xdr:to>
      <xdr:col>1</xdr:col>
      <xdr:colOff>238125</xdr:colOff>
      <xdr:row>21</xdr:row>
      <xdr:rowOff>142875</xdr:rowOff>
    </xdr:to>
    <xdr:sp>
      <xdr:nvSpPr>
        <xdr:cNvPr id="2" name="右矢印 8"/>
        <xdr:cNvSpPr>
          <a:spLocks/>
        </xdr:cNvSpPr>
      </xdr:nvSpPr>
      <xdr:spPr>
        <a:xfrm>
          <a:off x="361950" y="4705350"/>
          <a:ext cx="152400" cy="638175"/>
        </a:xfrm>
        <a:prstGeom prst="right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27</xdr:row>
      <xdr:rowOff>190500</xdr:rowOff>
    </xdr:from>
    <xdr:to>
      <xdr:col>1</xdr:col>
      <xdr:colOff>219075</xdr:colOff>
      <xdr:row>30</xdr:row>
      <xdr:rowOff>76200</xdr:rowOff>
    </xdr:to>
    <xdr:sp>
      <xdr:nvSpPr>
        <xdr:cNvPr id="3" name="右矢印 10"/>
        <xdr:cNvSpPr>
          <a:spLocks/>
        </xdr:cNvSpPr>
      </xdr:nvSpPr>
      <xdr:spPr>
        <a:xfrm>
          <a:off x="342900" y="6877050"/>
          <a:ext cx="152400" cy="628650"/>
        </a:xfrm>
        <a:prstGeom prst="right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17</xdr:row>
      <xdr:rowOff>0</xdr:rowOff>
    </xdr:from>
    <xdr:to>
      <xdr:col>2</xdr:col>
      <xdr:colOff>352425</xdr:colOff>
      <xdr:row>18</xdr:row>
      <xdr:rowOff>219075</xdr:rowOff>
    </xdr:to>
    <xdr:sp>
      <xdr:nvSpPr>
        <xdr:cNvPr id="1" name="右矢印 8"/>
        <xdr:cNvSpPr>
          <a:spLocks/>
        </xdr:cNvSpPr>
      </xdr:nvSpPr>
      <xdr:spPr>
        <a:xfrm>
          <a:off x="733425" y="4886325"/>
          <a:ext cx="266700" cy="466725"/>
        </a:xfrm>
        <a:prstGeom prst="right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114300</xdr:colOff>
      <xdr:row>2</xdr:row>
      <xdr:rowOff>28575</xdr:rowOff>
    </xdr:from>
    <xdr:to>
      <xdr:col>2</xdr:col>
      <xdr:colOff>381000</xdr:colOff>
      <xdr:row>4</xdr:row>
      <xdr:rowOff>0</xdr:rowOff>
    </xdr:to>
    <xdr:sp>
      <xdr:nvSpPr>
        <xdr:cNvPr id="2" name="右矢印 8"/>
        <xdr:cNvSpPr>
          <a:spLocks/>
        </xdr:cNvSpPr>
      </xdr:nvSpPr>
      <xdr:spPr>
        <a:xfrm>
          <a:off x="762000" y="666750"/>
          <a:ext cx="266700" cy="466725"/>
        </a:xfrm>
        <a:prstGeom prst="right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114300</xdr:colOff>
      <xdr:row>23</xdr:row>
      <xdr:rowOff>28575</xdr:rowOff>
    </xdr:from>
    <xdr:to>
      <xdr:col>2</xdr:col>
      <xdr:colOff>381000</xdr:colOff>
      <xdr:row>25</xdr:row>
      <xdr:rowOff>0</xdr:rowOff>
    </xdr:to>
    <xdr:sp>
      <xdr:nvSpPr>
        <xdr:cNvPr id="3" name="右矢印 8"/>
        <xdr:cNvSpPr>
          <a:spLocks/>
        </xdr:cNvSpPr>
      </xdr:nvSpPr>
      <xdr:spPr>
        <a:xfrm>
          <a:off x="762000" y="7086600"/>
          <a:ext cx="266700" cy="466725"/>
        </a:xfrm>
        <a:prstGeom prst="right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123825</xdr:colOff>
      <xdr:row>6</xdr:row>
      <xdr:rowOff>200025</xdr:rowOff>
    </xdr:from>
    <xdr:to>
      <xdr:col>22</xdr:col>
      <xdr:colOff>47625</xdr:colOff>
      <xdr:row>7</xdr:row>
      <xdr:rowOff>0</xdr:rowOff>
    </xdr:to>
    <xdr:sp>
      <xdr:nvSpPr>
        <xdr:cNvPr id="4" name="右矢印 8"/>
        <xdr:cNvSpPr>
          <a:spLocks/>
        </xdr:cNvSpPr>
      </xdr:nvSpPr>
      <xdr:spPr>
        <a:xfrm rot="10800000">
          <a:off x="5924550" y="1828800"/>
          <a:ext cx="476250" cy="314325"/>
        </a:xfrm>
        <a:prstGeom prst="rightArrow">
          <a:avLst>
            <a:gd name="adj" fmla="val 1731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38100</xdr:colOff>
      <xdr:row>19</xdr:row>
      <xdr:rowOff>142875</xdr:rowOff>
    </xdr:from>
    <xdr:to>
      <xdr:col>37</xdr:col>
      <xdr:colOff>238125</xdr:colOff>
      <xdr:row>19</xdr:row>
      <xdr:rowOff>457200</xdr:rowOff>
    </xdr:to>
    <xdr:sp>
      <xdr:nvSpPr>
        <xdr:cNvPr id="5" name="右矢印 8"/>
        <xdr:cNvSpPr>
          <a:spLocks/>
        </xdr:cNvSpPr>
      </xdr:nvSpPr>
      <xdr:spPr>
        <a:xfrm rot="10800000">
          <a:off x="10258425" y="5524500"/>
          <a:ext cx="476250" cy="314325"/>
        </a:xfrm>
        <a:prstGeom prst="rightArrow">
          <a:avLst>
            <a:gd name="adj" fmla="val 1731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17</xdr:row>
      <xdr:rowOff>0</xdr:rowOff>
    </xdr:from>
    <xdr:to>
      <xdr:col>2</xdr:col>
      <xdr:colOff>352425</xdr:colOff>
      <xdr:row>18</xdr:row>
      <xdr:rowOff>219075</xdr:rowOff>
    </xdr:to>
    <xdr:sp>
      <xdr:nvSpPr>
        <xdr:cNvPr id="1" name="右矢印 8"/>
        <xdr:cNvSpPr>
          <a:spLocks/>
        </xdr:cNvSpPr>
      </xdr:nvSpPr>
      <xdr:spPr>
        <a:xfrm>
          <a:off x="733425" y="5029200"/>
          <a:ext cx="266700" cy="466725"/>
        </a:xfrm>
        <a:prstGeom prst="right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114300</xdr:colOff>
      <xdr:row>2</xdr:row>
      <xdr:rowOff>28575</xdr:rowOff>
    </xdr:from>
    <xdr:to>
      <xdr:col>2</xdr:col>
      <xdr:colOff>381000</xdr:colOff>
      <xdr:row>4</xdr:row>
      <xdr:rowOff>0</xdr:rowOff>
    </xdr:to>
    <xdr:sp>
      <xdr:nvSpPr>
        <xdr:cNvPr id="2" name="右矢印 8"/>
        <xdr:cNvSpPr>
          <a:spLocks/>
        </xdr:cNvSpPr>
      </xdr:nvSpPr>
      <xdr:spPr>
        <a:xfrm>
          <a:off x="762000" y="809625"/>
          <a:ext cx="266700" cy="466725"/>
        </a:xfrm>
        <a:prstGeom prst="right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114300</xdr:colOff>
      <xdr:row>23</xdr:row>
      <xdr:rowOff>28575</xdr:rowOff>
    </xdr:from>
    <xdr:to>
      <xdr:col>2</xdr:col>
      <xdr:colOff>381000</xdr:colOff>
      <xdr:row>25</xdr:row>
      <xdr:rowOff>0</xdr:rowOff>
    </xdr:to>
    <xdr:sp>
      <xdr:nvSpPr>
        <xdr:cNvPr id="3" name="右矢印 8"/>
        <xdr:cNvSpPr>
          <a:spLocks/>
        </xdr:cNvSpPr>
      </xdr:nvSpPr>
      <xdr:spPr>
        <a:xfrm>
          <a:off x="762000" y="7229475"/>
          <a:ext cx="266700" cy="466725"/>
        </a:xfrm>
        <a:prstGeom prst="right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38100</xdr:colOff>
      <xdr:row>6</xdr:row>
      <xdr:rowOff>104775</xdr:rowOff>
    </xdr:from>
    <xdr:to>
      <xdr:col>21</xdr:col>
      <xdr:colOff>247650</xdr:colOff>
      <xdr:row>6</xdr:row>
      <xdr:rowOff>419100</xdr:rowOff>
    </xdr:to>
    <xdr:sp>
      <xdr:nvSpPr>
        <xdr:cNvPr id="4" name="右矢印 8"/>
        <xdr:cNvSpPr>
          <a:spLocks/>
        </xdr:cNvSpPr>
      </xdr:nvSpPr>
      <xdr:spPr>
        <a:xfrm rot="10800000">
          <a:off x="5838825" y="1876425"/>
          <a:ext cx="485775" cy="314325"/>
        </a:xfrm>
        <a:prstGeom prst="rightArrow">
          <a:avLst>
            <a:gd name="adj" fmla="val 1731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66675</xdr:colOff>
      <xdr:row>19</xdr:row>
      <xdr:rowOff>161925</xdr:rowOff>
    </xdr:from>
    <xdr:to>
      <xdr:col>37</xdr:col>
      <xdr:colOff>266700</xdr:colOff>
      <xdr:row>19</xdr:row>
      <xdr:rowOff>485775</xdr:rowOff>
    </xdr:to>
    <xdr:sp>
      <xdr:nvSpPr>
        <xdr:cNvPr id="5" name="右矢印 8"/>
        <xdr:cNvSpPr>
          <a:spLocks/>
        </xdr:cNvSpPr>
      </xdr:nvSpPr>
      <xdr:spPr>
        <a:xfrm rot="10800000">
          <a:off x="10287000" y="5686425"/>
          <a:ext cx="476250" cy="323850"/>
        </a:xfrm>
        <a:prstGeom prst="rightArrow">
          <a:avLst>
            <a:gd name="adj" fmla="val 1731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ja-kyosai-fukuoka.com/"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ja-kyosai-fukuoka.com/" TargetMode="Externa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AO1:CI26"/>
  <sheetViews>
    <sheetView zoomScale="40" zoomScaleNormal="40" zoomScalePageLayoutView="0" workbookViewId="0" topLeftCell="A1">
      <selection activeCell="AT5" sqref="AT5:BR15"/>
    </sheetView>
  </sheetViews>
  <sheetFormatPr defaultColWidth="3.625" defaultRowHeight="19.5" customHeight="1"/>
  <cols>
    <col min="1" max="1" width="3.625" style="0" customWidth="1"/>
    <col min="2" max="2" width="6.625" style="0" customWidth="1"/>
    <col min="3" max="41" width="3.50390625" style="0" customWidth="1"/>
  </cols>
  <sheetData>
    <row r="1" spans="46:77" ht="19.5" customHeight="1">
      <c r="AT1" s="59"/>
      <c r="AU1" s="59"/>
      <c r="AV1" s="59"/>
      <c r="AW1" s="56"/>
      <c r="AX1" s="56"/>
      <c r="AY1" s="56"/>
      <c r="AZ1" s="56"/>
      <c r="BA1" s="56"/>
      <c r="BB1" s="56"/>
      <c r="BC1" s="56"/>
      <c r="BD1" s="56"/>
      <c r="BE1" s="56"/>
      <c r="BF1" s="56"/>
      <c r="BG1" s="56"/>
      <c r="BH1" s="56"/>
      <c r="BI1" s="56"/>
      <c r="BJ1" s="56"/>
      <c r="BK1" s="56"/>
      <c r="BL1" s="56"/>
      <c r="BM1" s="56"/>
      <c r="BN1" s="56"/>
      <c r="BO1" s="56"/>
      <c r="BP1" s="56"/>
      <c r="BQ1" s="66"/>
      <c r="BR1" s="66"/>
      <c r="BS1" s="66"/>
      <c r="BT1" s="66"/>
      <c r="BU1" s="66"/>
      <c r="BV1" s="66"/>
      <c r="BW1" s="66"/>
      <c r="BX1" s="66"/>
      <c r="BY1" s="66"/>
    </row>
    <row r="2" spans="41:87" ht="19.5" customHeight="1">
      <c r="AO2" s="162"/>
      <c r="AP2" s="162"/>
      <c r="AQ2" s="162"/>
      <c r="AR2" s="162"/>
      <c r="AS2" s="162"/>
      <c r="AT2" s="163"/>
      <c r="AU2" s="164"/>
      <c r="AV2" s="164"/>
      <c r="AW2" s="165"/>
      <c r="AX2" s="165"/>
      <c r="AY2" s="165"/>
      <c r="AZ2" s="165"/>
      <c r="BA2" s="165"/>
      <c r="BB2" s="165"/>
      <c r="BC2" s="165"/>
      <c r="BD2" s="165"/>
      <c r="BE2" s="165"/>
      <c r="BF2" s="165"/>
      <c r="BG2" s="165"/>
      <c r="BH2" s="165"/>
      <c r="BI2" s="165"/>
      <c r="BJ2" s="166"/>
      <c r="BK2" s="166"/>
      <c r="BL2" s="166"/>
      <c r="BM2" s="166"/>
      <c r="BN2" s="166"/>
      <c r="BO2" s="166"/>
      <c r="BP2" s="166"/>
      <c r="BQ2" s="100"/>
      <c r="BR2" s="100"/>
      <c r="BS2" s="100"/>
      <c r="BT2" s="100"/>
      <c r="BU2" s="100"/>
      <c r="BV2" s="100"/>
      <c r="BW2" s="100"/>
      <c r="BX2" s="100"/>
      <c r="BY2" s="100"/>
      <c r="BZ2" s="162"/>
      <c r="CA2" s="162"/>
      <c r="CB2" s="162"/>
      <c r="CC2" s="162"/>
      <c r="CD2" s="162"/>
      <c r="CE2" s="162"/>
      <c r="CF2" s="162"/>
      <c r="CG2" s="162"/>
      <c r="CH2" s="162"/>
      <c r="CI2" s="162"/>
    </row>
    <row r="3" spans="41:87" ht="19.5" customHeight="1">
      <c r="AO3" s="162"/>
      <c r="AP3" s="162"/>
      <c r="AQ3" s="162"/>
      <c r="AR3" s="162"/>
      <c r="AS3" s="162"/>
      <c r="AT3" s="167"/>
      <c r="AU3" s="166"/>
      <c r="AV3" s="166"/>
      <c r="AW3" s="166"/>
      <c r="AX3" s="166"/>
      <c r="AY3" s="166"/>
      <c r="AZ3" s="166"/>
      <c r="BA3" s="166"/>
      <c r="BB3" s="166"/>
      <c r="BC3" s="166"/>
      <c r="BD3" s="166"/>
      <c r="BE3" s="166"/>
      <c r="BF3" s="166"/>
      <c r="BG3" s="166"/>
      <c r="BH3" s="165"/>
      <c r="BI3" s="165"/>
      <c r="BJ3" s="166"/>
      <c r="BK3" s="166"/>
      <c r="BL3" s="166"/>
      <c r="BM3" s="166"/>
      <c r="BN3" s="166"/>
      <c r="BO3" s="166"/>
      <c r="BP3" s="166"/>
      <c r="BQ3" s="100"/>
      <c r="BR3" s="100"/>
      <c r="BS3" s="100"/>
      <c r="BT3" s="100"/>
      <c r="BU3" s="100"/>
      <c r="BV3" s="100"/>
      <c r="BW3" s="100"/>
      <c r="BX3" s="100"/>
      <c r="BY3" s="100"/>
      <c r="BZ3" s="162"/>
      <c r="CA3" s="162"/>
      <c r="CB3" s="162"/>
      <c r="CC3" s="162"/>
      <c r="CD3" s="162"/>
      <c r="CE3" s="162"/>
      <c r="CF3" s="162"/>
      <c r="CG3" s="162"/>
      <c r="CH3" s="162"/>
      <c r="CI3" s="162"/>
    </row>
    <row r="4" spans="41:87" ht="19.5" customHeight="1">
      <c r="AO4" s="162"/>
      <c r="AP4" s="162"/>
      <c r="AQ4" s="162"/>
      <c r="AR4" s="162"/>
      <c r="AS4" s="162"/>
      <c r="AT4" s="163"/>
      <c r="AU4" s="164"/>
      <c r="AV4" s="164"/>
      <c r="AW4" s="165"/>
      <c r="AX4" s="165"/>
      <c r="AY4" s="165"/>
      <c r="AZ4" s="165"/>
      <c r="BA4" s="165"/>
      <c r="BB4" s="165"/>
      <c r="BC4" s="165"/>
      <c r="BD4" s="165"/>
      <c r="BE4" s="165"/>
      <c r="BF4" s="165"/>
      <c r="BG4" s="165"/>
      <c r="BH4" s="165"/>
      <c r="BI4" s="165"/>
      <c r="BJ4" s="166"/>
      <c r="BK4" s="166"/>
      <c r="BL4" s="166"/>
      <c r="BM4" s="166"/>
      <c r="BN4" s="166"/>
      <c r="BO4" s="166"/>
      <c r="BP4" s="166"/>
      <c r="BQ4" s="100"/>
      <c r="BR4" s="100"/>
      <c r="BS4" s="100"/>
      <c r="BT4" s="100"/>
      <c r="BU4" s="100"/>
      <c r="BV4" s="100"/>
      <c r="BW4" s="100"/>
      <c r="BX4" s="100"/>
      <c r="BY4" s="100"/>
      <c r="BZ4" s="162"/>
      <c r="CA4" s="162"/>
      <c r="CB4" s="162"/>
      <c r="CC4" s="162"/>
      <c r="CD4" s="162"/>
      <c r="CE4" s="162"/>
      <c r="CF4" s="162"/>
      <c r="CG4" s="162"/>
      <c r="CH4" s="162"/>
      <c r="CI4" s="162"/>
    </row>
    <row r="5" spans="41:87" ht="19.5" customHeight="1">
      <c r="AO5" s="162"/>
      <c r="AP5" s="162"/>
      <c r="AQ5" s="162"/>
      <c r="AR5" s="162"/>
      <c r="AS5" s="162"/>
      <c r="AT5" s="166"/>
      <c r="AU5" s="164"/>
      <c r="AV5" s="164"/>
      <c r="AW5" s="165"/>
      <c r="AX5" s="165"/>
      <c r="AY5" s="165"/>
      <c r="AZ5" s="165"/>
      <c r="BA5" s="165"/>
      <c r="BB5" s="165"/>
      <c r="BC5" s="165"/>
      <c r="BD5" s="165"/>
      <c r="BE5" s="165"/>
      <c r="BF5" s="165"/>
      <c r="BG5" s="165"/>
      <c r="BH5" s="165"/>
      <c r="BI5" s="165"/>
      <c r="BJ5" s="166"/>
      <c r="BK5" s="166"/>
      <c r="BL5" s="166"/>
      <c r="BM5" s="166"/>
      <c r="BN5" s="166"/>
      <c r="BO5" s="166"/>
      <c r="BP5" s="166"/>
      <c r="BQ5" s="100"/>
      <c r="BR5" s="100"/>
      <c r="BS5" s="100"/>
      <c r="BT5" s="100"/>
      <c r="BU5" s="100"/>
      <c r="BV5" s="100"/>
      <c r="BW5" s="100"/>
      <c r="BX5" s="100"/>
      <c r="BY5" s="100"/>
      <c r="BZ5" s="162"/>
      <c r="CA5" s="162"/>
      <c r="CB5" s="162"/>
      <c r="CC5" s="162"/>
      <c r="CD5" s="162"/>
      <c r="CE5" s="162"/>
      <c r="CF5" s="162"/>
      <c r="CG5" s="162"/>
      <c r="CH5" s="162"/>
      <c r="CI5" s="162"/>
    </row>
    <row r="6" spans="41:87" ht="19.5" customHeight="1">
      <c r="AO6" s="162"/>
      <c r="AP6" s="162"/>
      <c r="AQ6" s="162"/>
      <c r="AR6" s="162"/>
      <c r="AS6" s="162"/>
      <c r="AT6" s="168"/>
      <c r="AU6" s="166"/>
      <c r="AV6" s="166"/>
      <c r="AW6" s="162"/>
      <c r="AX6" s="162"/>
      <c r="AY6" s="162"/>
      <c r="AZ6" s="162"/>
      <c r="BA6" s="162"/>
      <c r="BB6" s="162"/>
      <c r="BC6" s="162"/>
      <c r="BD6" s="162"/>
      <c r="BE6" s="162"/>
      <c r="BF6" s="162"/>
      <c r="BG6" s="162"/>
      <c r="BH6" s="162"/>
      <c r="BI6" s="165"/>
      <c r="BJ6" s="166"/>
      <c r="BK6" s="166"/>
      <c r="BL6" s="166"/>
      <c r="BM6" s="166"/>
      <c r="BN6" s="166"/>
      <c r="BO6" s="166"/>
      <c r="BP6" s="166"/>
      <c r="BQ6" s="100"/>
      <c r="BR6" s="100"/>
      <c r="BS6" s="100"/>
      <c r="BT6" s="100"/>
      <c r="BU6" s="100"/>
      <c r="BV6" s="100"/>
      <c r="BW6" s="100"/>
      <c r="BX6" s="100"/>
      <c r="BY6" s="100"/>
      <c r="BZ6" s="162"/>
      <c r="CA6" s="162"/>
      <c r="CB6" s="162"/>
      <c r="CC6" s="162"/>
      <c r="CD6" s="162"/>
      <c r="CE6" s="162"/>
      <c r="CF6" s="162"/>
      <c r="CG6" s="162"/>
      <c r="CH6" s="162"/>
      <c r="CI6" s="162"/>
    </row>
    <row r="7" spans="41:87" ht="19.5" customHeight="1">
      <c r="AO7" s="162"/>
      <c r="AP7" s="162"/>
      <c r="AQ7" s="162"/>
      <c r="AR7" s="162"/>
      <c r="AS7" s="162"/>
      <c r="AT7" s="162"/>
      <c r="AU7" s="162"/>
      <c r="AV7" s="162"/>
      <c r="AW7" s="166"/>
      <c r="AX7" s="166"/>
      <c r="AY7" s="166"/>
      <c r="AZ7" s="166"/>
      <c r="BA7" s="166"/>
      <c r="BB7" s="166"/>
      <c r="BC7" s="166"/>
      <c r="BD7" s="166"/>
      <c r="BE7" s="166"/>
      <c r="BF7" s="166"/>
      <c r="BG7" s="166"/>
      <c r="BH7" s="165"/>
      <c r="BI7" s="165"/>
      <c r="BJ7" s="166"/>
      <c r="BK7" s="166"/>
      <c r="BL7" s="166"/>
      <c r="BM7" s="166"/>
      <c r="BN7" s="166"/>
      <c r="BO7" s="166"/>
      <c r="BP7" s="166"/>
      <c r="BQ7" s="100"/>
      <c r="BR7" s="100"/>
      <c r="BS7" s="100"/>
      <c r="BT7" s="100"/>
      <c r="BU7" s="100"/>
      <c r="BV7" s="100"/>
      <c r="BW7" s="100"/>
      <c r="BX7" s="100"/>
      <c r="BY7" s="100"/>
      <c r="BZ7" s="162"/>
      <c r="CA7" s="162"/>
      <c r="CB7" s="162"/>
      <c r="CC7" s="162"/>
      <c r="CD7" s="162"/>
      <c r="CE7" s="162"/>
      <c r="CF7" s="162"/>
      <c r="CG7" s="162"/>
      <c r="CH7" s="162"/>
      <c r="CI7" s="162"/>
    </row>
    <row r="8" spans="41:87" ht="19.5" customHeight="1">
      <c r="AO8" s="162"/>
      <c r="AP8" s="162"/>
      <c r="AQ8" s="162"/>
      <c r="AR8" s="162"/>
      <c r="AS8" s="162"/>
      <c r="AT8" s="168"/>
      <c r="AU8" s="165"/>
      <c r="AV8" s="165"/>
      <c r="AW8" s="165"/>
      <c r="AX8" s="165"/>
      <c r="AY8" s="165"/>
      <c r="AZ8" s="165"/>
      <c r="BA8" s="165"/>
      <c r="BB8" s="165"/>
      <c r="BC8" s="165"/>
      <c r="BD8" s="165"/>
      <c r="BE8" s="165"/>
      <c r="BF8" s="165"/>
      <c r="BG8" s="165"/>
      <c r="BH8" s="165"/>
      <c r="BI8" s="165"/>
      <c r="BJ8" s="165"/>
      <c r="BK8" s="166"/>
      <c r="BL8" s="166"/>
      <c r="BM8" s="166"/>
      <c r="BN8" s="166"/>
      <c r="BO8" s="166"/>
      <c r="BP8" s="166"/>
      <c r="BQ8" s="100"/>
      <c r="BR8" s="100"/>
      <c r="BS8" s="100"/>
      <c r="BT8" s="100"/>
      <c r="BU8" s="100"/>
      <c r="BV8" s="100"/>
      <c r="BW8" s="100"/>
      <c r="BX8" s="100"/>
      <c r="BY8" s="100"/>
      <c r="BZ8" s="162"/>
      <c r="CA8" s="162"/>
      <c r="CB8" s="162"/>
      <c r="CC8" s="162"/>
      <c r="CD8" s="162"/>
      <c r="CE8" s="162"/>
      <c r="CF8" s="162"/>
      <c r="CG8" s="162"/>
      <c r="CH8" s="162"/>
      <c r="CI8" s="162"/>
    </row>
    <row r="9" spans="41:87" ht="19.5" customHeight="1">
      <c r="AO9" s="162"/>
      <c r="AP9" s="162"/>
      <c r="AQ9" s="162"/>
      <c r="AR9" s="162"/>
      <c r="AS9" s="162"/>
      <c r="AT9" s="166"/>
      <c r="AU9" s="165"/>
      <c r="AV9" s="165"/>
      <c r="AW9" s="165"/>
      <c r="AX9" s="165"/>
      <c r="AY9" s="165"/>
      <c r="AZ9" s="165"/>
      <c r="BA9" s="165"/>
      <c r="BB9" s="165"/>
      <c r="BC9" s="165"/>
      <c r="BD9" s="165"/>
      <c r="BE9" s="165"/>
      <c r="BF9" s="165"/>
      <c r="BG9" s="165"/>
      <c r="BH9" s="165"/>
      <c r="BI9" s="165"/>
      <c r="BJ9" s="165"/>
      <c r="BK9" s="166"/>
      <c r="BL9" s="166"/>
      <c r="BM9" s="166"/>
      <c r="BN9" s="166"/>
      <c r="BO9" s="166"/>
      <c r="BP9" s="166"/>
      <c r="BQ9" s="100"/>
      <c r="BR9" s="100"/>
      <c r="BS9" s="100"/>
      <c r="BT9" s="100"/>
      <c r="BU9" s="100"/>
      <c r="BV9" s="100"/>
      <c r="BW9" s="100"/>
      <c r="BX9" s="100"/>
      <c r="BY9" s="100"/>
      <c r="BZ9" s="162"/>
      <c r="CA9" s="162"/>
      <c r="CB9" s="162"/>
      <c r="CC9" s="162"/>
      <c r="CD9" s="162"/>
      <c r="CE9" s="162"/>
      <c r="CF9" s="162"/>
      <c r="CG9" s="162"/>
      <c r="CH9" s="162"/>
      <c r="CI9" s="162"/>
    </row>
    <row r="10" spans="41:87" ht="19.5" customHeight="1">
      <c r="AO10" s="162"/>
      <c r="AP10" s="162"/>
      <c r="AQ10" s="162"/>
      <c r="AR10" s="162"/>
      <c r="AS10" s="162"/>
      <c r="AT10" s="168"/>
      <c r="AU10" s="165"/>
      <c r="AV10" s="165"/>
      <c r="AW10" s="165"/>
      <c r="AX10" s="165"/>
      <c r="AY10" s="165"/>
      <c r="AZ10" s="165"/>
      <c r="BA10" s="165"/>
      <c r="BB10" s="165"/>
      <c r="BC10" s="165"/>
      <c r="BD10" s="165"/>
      <c r="BE10" s="165"/>
      <c r="BF10" s="165"/>
      <c r="BG10" s="165"/>
      <c r="BH10" s="165"/>
      <c r="BI10" s="165"/>
      <c r="BJ10" s="165"/>
      <c r="BK10" s="166"/>
      <c r="BL10" s="166"/>
      <c r="BM10" s="166"/>
      <c r="BN10" s="166"/>
      <c r="BO10" s="166"/>
      <c r="BP10" s="166"/>
      <c r="BQ10" s="100"/>
      <c r="BR10" s="100"/>
      <c r="BS10" s="100"/>
      <c r="BT10" s="100"/>
      <c r="BU10" s="100"/>
      <c r="BV10" s="100"/>
      <c r="BW10" s="100"/>
      <c r="BX10" s="100"/>
      <c r="BY10" s="100"/>
      <c r="BZ10" s="162"/>
      <c r="CA10" s="162"/>
      <c r="CB10" s="162"/>
      <c r="CC10" s="162"/>
      <c r="CD10" s="162"/>
      <c r="CE10" s="162"/>
      <c r="CF10" s="162"/>
      <c r="CG10" s="162"/>
      <c r="CH10" s="162"/>
      <c r="CI10" s="162"/>
    </row>
    <row r="11" spans="41:87" ht="19.5" customHeight="1">
      <c r="AO11" s="162"/>
      <c r="AP11" s="162"/>
      <c r="AQ11" s="162"/>
      <c r="AR11" s="162"/>
      <c r="AS11" s="162"/>
      <c r="AT11" s="169"/>
      <c r="AU11" s="170"/>
      <c r="AV11" s="170"/>
      <c r="AW11" s="166"/>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row>
    <row r="12" spans="41:87" ht="19.5" customHeight="1">
      <c r="AO12" s="162"/>
      <c r="AP12" s="162"/>
      <c r="AQ12" s="162"/>
      <c r="AR12" s="162"/>
      <c r="AS12" s="162"/>
      <c r="AT12" s="167"/>
      <c r="AU12" s="167"/>
      <c r="AV12" s="167"/>
      <c r="AW12" s="166"/>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row>
    <row r="13" spans="41:87" ht="19.5" customHeight="1">
      <c r="AO13" s="162"/>
      <c r="AP13" s="162"/>
      <c r="AQ13" s="162"/>
      <c r="AR13" s="162"/>
      <c r="AS13" s="162"/>
      <c r="AT13" s="168"/>
      <c r="AU13" s="166"/>
      <c r="AV13" s="166"/>
      <c r="AW13" s="166"/>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row>
    <row r="14" spans="41:87" ht="19.5" customHeight="1">
      <c r="AO14" s="162"/>
      <c r="AP14" s="162"/>
      <c r="AQ14" s="162"/>
      <c r="AR14" s="162"/>
      <c r="AS14" s="162"/>
      <c r="AT14" s="170"/>
      <c r="AU14" s="170"/>
      <c r="AV14" s="170"/>
      <c r="AW14" s="166"/>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row>
    <row r="15" spans="41:87" ht="19.5" customHeight="1">
      <c r="AO15" s="162"/>
      <c r="AP15" s="162"/>
      <c r="AQ15" s="162"/>
      <c r="AR15" s="162"/>
      <c r="AS15" s="162"/>
      <c r="AT15" s="163"/>
      <c r="AU15" s="164"/>
      <c r="AV15" s="164"/>
      <c r="AW15" s="165"/>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row>
    <row r="16" spans="41:87" ht="19.5" customHeight="1">
      <c r="AO16" s="162"/>
      <c r="AP16" s="162"/>
      <c r="AQ16" s="162"/>
      <c r="AR16" s="162"/>
      <c r="AS16" s="162"/>
      <c r="AT16" s="167"/>
      <c r="AU16" s="166"/>
      <c r="AV16" s="166"/>
      <c r="AW16" s="166"/>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row>
    <row r="17" spans="41:87" ht="19.5" customHeight="1">
      <c r="AO17" s="162"/>
      <c r="AP17" s="162"/>
      <c r="AQ17" s="162"/>
      <c r="AR17" s="162"/>
      <c r="AS17" s="162"/>
      <c r="AT17" s="163"/>
      <c r="AU17" s="164"/>
      <c r="AV17" s="164"/>
      <c r="AW17" s="165"/>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row>
    <row r="18" spans="41:87" ht="19.5" customHeight="1">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row>
    <row r="19" spans="41:87" ht="19.5" customHeight="1">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row>
    <row r="20" spans="41:87" ht="19.5" customHeight="1">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row>
    <row r="21" spans="41:87" ht="19.5" customHeight="1">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row>
    <row r="22" spans="41:87" ht="19.5" customHeight="1">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row>
    <row r="23" spans="41:87" ht="19.5" customHeight="1">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row>
    <row r="24" spans="41:87" ht="19.5" customHeight="1">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row>
    <row r="25" spans="41:87" ht="19.5" customHeight="1">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row>
    <row r="26" spans="41:87" ht="19.5" customHeight="1">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row>
  </sheetData>
  <sheetProtection/>
  <printOptions/>
  <pageMargins left="0.1968503937007874" right="0.1968503937007874" top="0.2755905511811024" bottom="0.1968503937007874" header="0.1968503937007874" footer="0.1968503937007874"/>
  <pageSetup fitToHeight="1" fitToWidth="1" horizontalDpi="600" verticalDpi="600" orientation="landscape" paperSize="8" scale="44" r:id="rId3"/>
  <drawing r:id="rId2"/>
  <legacyDrawing r:id="rId1"/>
</worksheet>
</file>

<file path=xl/worksheets/sheet2.xml><?xml version="1.0" encoding="utf-8"?>
<worksheet xmlns="http://schemas.openxmlformats.org/spreadsheetml/2006/main" xmlns:r="http://schemas.openxmlformats.org/officeDocument/2006/relationships">
  <sheetPr codeName="Sheet3"/>
  <dimension ref="A1:CG55"/>
  <sheetViews>
    <sheetView zoomScale="50" zoomScaleNormal="50" zoomScalePageLayoutView="0" workbookViewId="0" topLeftCell="A1">
      <selection activeCell="AT5" sqref="AT5:BR15"/>
    </sheetView>
  </sheetViews>
  <sheetFormatPr defaultColWidth="3.625" defaultRowHeight="19.5" customHeight="1"/>
  <cols>
    <col min="1" max="1" width="3.625" style="0" customWidth="1"/>
    <col min="2" max="2" width="6.625" style="0" customWidth="1"/>
    <col min="3" max="41" width="3.50390625" style="0" customWidth="1"/>
  </cols>
  <sheetData>
    <row r="1" spans="41:43" ht="19.5" customHeight="1" thickBot="1">
      <c r="AO1" s="318" t="s">
        <v>44</v>
      </c>
      <c r="AP1" s="318"/>
      <c r="AQ1" s="104"/>
    </row>
    <row r="2" spans="2:85" ht="19.5" customHeight="1">
      <c r="B2" s="27" t="s">
        <v>24</v>
      </c>
      <c r="C2" s="27"/>
      <c r="D2" s="27"/>
      <c r="E2" s="27"/>
      <c r="F2" s="27"/>
      <c r="G2" s="27"/>
      <c r="H2" s="27"/>
      <c r="I2" s="27"/>
      <c r="J2" s="27"/>
      <c r="K2" s="27"/>
      <c r="L2" s="27"/>
      <c r="M2" s="27"/>
      <c r="N2" s="27"/>
      <c r="O2" s="27"/>
      <c r="P2" s="27"/>
      <c r="Q2" s="27"/>
      <c r="R2" s="27"/>
      <c r="S2" s="27"/>
      <c r="T2" s="27"/>
      <c r="U2" s="27"/>
      <c r="V2" s="27"/>
      <c r="AO2" s="318"/>
      <c r="AP2" s="318"/>
      <c r="AQ2" s="10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row>
    <row r="3" spans="3:85" ht="19.5" customHeight="1" thickBot="1">
      <c r="C3" s="3"/>
      <c r="D3" s="3"/>
      <c r="E3" s="3"/>
      <c r="F3" s="3"/>
      <c r="G3" s="3"/>
      <c r="H3" s="3"/>
      <c r="I3" s="3"/>
      <c r="J3" s="3"/>
      <c r="K3" s="21"/>
      <c r="L3" s="3"/>
      <c r="M3" s="3"/>
      <c r="N3" s="3"/>
      <c r="O3" s="3"/>
      <c r="P3" s="3"/>
      <c r="Q3" s="3"/>
      <c r="R3" s="3"/>
      <c r="S3" s="3"/>
      <c r="T3" s="3"/>
      <c r="U3" s="3"/>
      <c r="V3" s="3"/>
      <c r="W3" s="3"/>
      <c r="AN3" s="92"/>
      <c r="AO3" s="91"/>
      <c r="AP3" s="13"/>
      <c r="AR3" s="13"/>
      <c r="AS3" s="13"/>
      <c r="AT3" s="75" t="s">
        <v>40</v>
      </c>
      <c r="AU3" s="76"/>
      <c r="AV3" s="76"/>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row>
    <row r="4" spans="1:85" ht="19.5" customHeight="1" thickTop="1">
      <c r="A4" s="341" t="s">
        <v>3</v>
      </c>
      <c r="C4" s="344" t="s">
        <v>22</v>
      </c>
      <c r="D4" s="345"/>
      <c r="E4" s="25" t="s">
        <v>72</v>
      </c>
      <c r="F4" s="277">
        <v>810</v>
      </c>
      <c r="G4" s="277"/>
      <c r="H4" s="277"/>
      <c r="I4" s="26" t="s">
        <v>42</v>
      </c>
      <c r="J4" s="270" t="s">
        <v>74</v>
      </c>
      <c r="K4" s="270"/>
      <c r="L4" s="270"/>
      <c r="M4" s="270"/>
      <c r="N4" s="5" t="s">
        <v>73</v>
      </c>
      <c r="O4" s="5"/>
      <c r="P4" s="5"/>
      <c r="Q4" s="5"/>
      <c r="R4" s="5"/>
      <c r="S4" s="6"/>
      <c r="T4" s="7"/>
      <c r="V4" s="1"/>
      <c r="X4" s="327" t="s">
        <v>91</v>
      </c>
      <c r="Y4" s="328"/>
      <c r="Z4" s="328"/>
      <c r="AA4" s="328"/>
      <c r="AB4" s="328"/>
      <c r="AC4" s="328"/>
      <c r="AD4" s="328"/>
      <c r="AE4" s="328"/>
      <c r="AF4" s="328"/>
      <c r="AG4" s="328"/>
      <c r="AH4" s="328"/>
      <c r="AI4" s="328"/>
      <c r="AJ4" s="328"/>
      <c r="AK4" s="328"/>
      <c r="AL4" s="328"/>
      <c r="AM4" s="328"/>
      <c r="AN4" s="329"/>
      <c r="AO4" s="60"/>
      <c r="AP4" s="13"/>
      <c r="AR4" s="13"/>
      <c r="AS4" s="13"/>
      <c r="AT4" s="28" t="s">
        <v>2</v>
      </c>
      <c r="AU4" s="28"/>
      <c r="AV4" s="28"/>
      <c r="AW4" s="13"/>
      <c r="AX4" s="13"/>
      <c r="AY4" s="13"/>
      <c r="AZ4" s="13"/>
      <c r="BA4" s="13"/>
      <c r="BB4" s="13"/>
      <c r="BC4" s="13"/>
      <c r="BD4" s="13"/>
      <c r="BE4" s="13"/>
      <c r="BF4" s="13"/>
      <c r="BG4" s="13"/>
      <c r="BH4" s="13"/>
      <c r="BI4" s="13"/>
      <c r="BJ4" s="13"/>
      <c r="BK4" s="13"/>
      <c r="BL4" s="47"/>
      <c r="BM4" s="47"/>
      <c r="BN4" s="13"/>
      <c r="BO4" s="13"/>
      <c r="BP4" s="13"/>
      <c r="BQ4" s="13"/>
      <c r="BR4" s="13"/>
      <c r="BS4" s="13"/>
      <c r="BT4" s="13"/>
      <c r="BU4" s="13"/>
      <c r="BV4" s="13"/>
      <c r="BW4" s="13"/>
      <c r="BX4" s="13"/>
      <c r="BY4" s="13"/>
      <c r="BZ4" s="13"/>
      <c r="CA4" s="13"/>
      <c r="CB4" s="13"/>
      <c r="CC4" s="13"/>
      <c r="CD4" s="13"/>
      <c r="CE4" s="13"/>
      <c r="CF4" s="13"/>
      <c r="CG4" s="13"/>
    </row>
    <row r="5" spans="1:67" ht="19.5" customHeight="1">
      <c r="A5" s="342"/>
      <c r="C5" s="346"/>
      <c r="D5" s="347"/>
      <c r="E5" s="8"/>
      <c r="F5" s="9"/>
      <c r="G5" s="9"/>
      <c r="H5" s="9"/>
      <c r="I5" s="9"/>
      <c r="J5" s="78"/>
      <c r="K5" s="9"/>
      <c r="L5" s="9"/>
      <c r="M5" s="9"/>
      <c r="N5" s="9"/>
      <c r="O5" s="9"/>
      <c r="P5" s="62"/>
      <c r="Q5" s="62"/>
      <c r="R5" s="62"/>
      <c r="S5" s="79"/>
      <c r="T5" s="7"/>
      <c r="V5" s="29"/>
      <c r="X5" s="330"/>
      <c r="Y5" s="331"/>
      <c r="Z5" s="331"/>
      <c r="AA5" s="331"/>
      <c r="AB5" s="331"/>
      <c r="AC5" s="331"/>
      <c r="AD5" s="331"/>
      <c r="AE5" s="331"/>
      <c r="AF5" s="331"/>
      <c r="AG5" s="331"/>
      <c r="AH5" s="331"/>
      <c r="AI5" s="331"/>
      <c r="AJ5" s="331"/>
      <c r="AK5" s="331"/>
      <c r="AL5" s="331"/>
      <c r="AM5" s="331"/>
      <c r="AN5" s="332"/>
      <c r="AO5" s="60"/>
      <c r="AP5" s="13"/>
      <c r="AT5" s="69" t="s">
        <v>16</v>
      </c>
      <c r="AU5" s="56" t="s">
        <v>54</v>
      </c>
      <c r="AV5" s="56"/>
      <c r="AW5" s="56"/>
      <c r="AX5" s="56"/>
      <c r="AY5" s="56"/>
      <c r="AZ5" s="56"/>
      <c r="BA5" s="56"/>
      <c r="BB5" s="56"/>
      <c r="BC5" s="56"/>
      <c r="BD5" s="56"/>
      <c r="BE5" s="56"/>
      <c r="BF5" s="56"/>
      <c r="BG5" s="56"/>
      <c r="BH5" s="56"/>
      <c r="BI5" s="56"/>
      <c r="BJ5" s="56"/>
      <c r="BK5" s="70"/>
      <c r="BL5" s="68"/>
      <c r="BM5" s="68"/>
      <c r="BN5" s="70"/>
      <c r="BO5" s="70"/>
    </row>
    <row r="6" spans="1:67" ht="19.5" customHeight="1">
      <c r="A6" s="342"/>
      <c r="C6" s="348"/>
      <c r="D6" s="349"/>
      <c r="E6" s="8"/>
      <c r="F6" s="271" t="s">
        <v>75</v>
      </c>
      <c r="G6" s="271"/>
      <c r="H6" s="271"/>
      <c r="I6" s="271"/>
      <c r="J6" s="271"/>
      <c r="K6" s="271"/>
      <c r="L6" s="271"/>
      <c r="M6" s="271"/>
      <c r="N6" s="271"/>
      <c r="O6" s="271"/>
      <c r="P6" s="271"/>
      <c r="Q6" s="271"/>
      <c r="R6" s="271"/>
      <c r="S6" s="80"/>
      <c r="T6" s="7"/>
      <c r="U6" s="2"/>
      <c r="V6" s="19"/>
      <c r="W6" s="2"/>
      <c r="X6" s="330"/>
      <c r="Y6" s="331"/>
      <c r="Z6" s="331"/>
      <c r="AA6" s="331"/>
      <c r="AB6" s="331"/>
      <c r="AC6" s="331"/>
      <c r="AD6" s="331"/>
      <c r="AE6" s="331"/>
      <c r="AF6" s="331"/>
      <c r="AG6" s="331"/>
      <c r="AH6" s="331"/>
      <c r="AI6" s="331"/>
      <c r="AJ6" s="331"/>
      <c r="AK6" s="331"/>
      <c r="AL6" s="331"/>
      <c r="AM6" s="331"/>
      <c r="AN6" s="332"/>
      <c r="AO6" s="60"/>
      <c r="AP6" s="13"/>
      <c r="AT6" s="59"/>
      <c r="AU6" s="59"/>
      <c r="AV6" s="59"/>
      <c r="AW6" s="56"/>
      <c r="AX6" s="56"/>
      <c r="AY6" s="56"/>
      <c r="AZ6" s="56"/>
      <c r="BA6" s="56"/>
      <c r="BB6" s="56"/>
      <c r="BC6" s="56"/>
      <c r="BD6" s="56"/>
      <c r="BE6" s="56"/>
      <c r="BF6" s="56"/>
      <c r="BG6" s="56"/>
      <c r="BH6" s="56"/>
      <c r="BI6" s="56"/>
      <c r="BJ6" s="56"/>
      <c r="BK6" s="70"/>
      <c r="BL6" s="68"/>
      <c r="BM6" s="68"/>
      <c r="BN6" s="70"/>
      <c r="BO6" s="70"/>
    </row>
    <row r="7" spans="1:67" ht="19.5" customHeight="1">
      <c r="A7" s="342"/>
      <c r="C7" s="350" t="s">
        <v>4</v>
      </c>
      <c r="D7" s="351"/>
      <c r="E7" s="85" t="s">
        <v>79</v>
      </c>
      <c r="F7" s="30"/>
      <c r="G7" s="30"/>
      <c r="H7" s="30"/>
      <c r="I7" s="30"/>
      <c r="J7" s="30"/>
      <c r="K7" s="30"/>
      <c r="L7" s="30"/>
      <c r="M7" s="30"/>
      <c r="N7" s="30"/>
      <c r="O7" s="30"/>
      <c r="P7" s="30"/>
      <c r="Q7" s="30"/>
      <c r="R7" s="30"/>
      <c r="S7" s="31"/>
      <c r="T7" s="7"/>
      <c r="U7" s="2"/>
      <c r="X7" s="330"/>
      <c r="Y7" s="331"/>
      <c r="Z7" s="331"/>
      <c r="AA7" s="331"/>
      <c r="AB7" s="331"/>
      <c r="AC7" s="331"/>
      <c r="AD7" s="331"/>
      <c r="AE7" s="331"/>
      <c r="AF7" s="331"/>
      <c r="AG7" s="331"/>
      <c r="AH7" s="331"/>
      <c r="AI7" s="331"/>
      <c r="AJ7" s="331"/>
      <c r="AK7" s="331"/>
      <c r="AL7" s="331"/>
      <c r="AM7" s="331"/>
      <c r="AN7" s="332"/>
      <c r="AT7" s="71" t="s">
        <v>19</v>
      </c>
      <c r="AU7" s="72" t="s">
        <v>55</v>
      </c>
      <c r="AV7" s="72"/>
      <c r="AW7" s="63"/>
      <c r="AX7" s="63"/>
      <c r="AY7" s="63"/>
      <c r="AZ7" s="63"/>
      <c r="BA7" s="63"/>
      <c r="BB7" s="63"/>
      <c r="BC7" s="63"/>
      <c r="BD7" s="63"/>
      <c r="BE7" s="63"/>
      <c r="BF7" s="63"/>
      <c r="BG7" s="63"/>
      <c r="BH7" s="63"/>
      <c r="BI7" s="63"/>
      <c r="BJ7" s="56"/>
      <c r="BK7" s="70"/>
      <c r="BL7" s="68"/>
      <c r="BM7" s="68"/>
      <c r="BN7" s="70"/>
      <c r="BO7" s="70"/>
    </row>
    <row r="8" spans="1:67" ht="19.5" customHeight="1" thickBot="1">
      <c r="A8" s="342"/>
      <c r="C8" s="346"/>
      <c r="D8" s="347"/>
      <c r="E8" s="41"/>
      <c r="F8" s="272" t="s">
        <v>76</v>
      </c>
      <c r="G8" s="272"/>
      <c r="H8" s="272"/>
      <c r="I8" s="272"/>
      <c r="J8" s="352" t="s">
        <v>48</v>
      </c>
      <c r="K8" s="82"/>
      <c r="L8" s="274" t="s">
        <v>88</v>
      </c>
      <c r="M8" s="275"/>
      <c r="N8" s="275"/>
      <c r="O8" s="275"/>
      <c r="P8" s="275"/>
      <c r="Q8" s="319" t="s">
        <v>47</v>
      </c>
      <c r="R8" s="319"/>
      <c r="S8" s="320"/>
      <c r="T8" s="7"/>
      <c r="U8" s="2"/>
      <c r="X8" s="333"/>
      <c r="Y8" s="334"/>
      <c r="Z8" s="334"/>
      <c r="AA8" s="334"/>
      <c r="AB8" s="334"/>
      <c r="AC8" s="334"/>
      <c r="AD8" s="334"/>
      <c r="AE8" s="334"/>
      <c r="AF8" s="334"/>
      <c r="AG8" s="334"/>
      <c r="AH8" s="334"/>
      <c r="AI8" s="334"/>
      <c r="AJ8" s="334"/>
      <c r="AK8" s="334"/>
      <c r="AL8" s="334"/>
      <c r="AM8" s="334"/>
      <c r="AN8" s="335"/>
      <c r="AT8" s="73"/>
      <c r="AU8" s="72"/>
      <c r="AV8" s="72"/>
      <c r="AW8" s="63"/>
      <c r="AX8" s="63"/>
      <c r="AY8" s="63"/>
      <c r="AZ8" s="63"/>
      <c r="BA8" s="63"/>
      <c r="BB8" s="63"/>
      <c r="BC8" s="63"/>
      <c r="BD8" s="63"/>
      <c r="BE8" s="63"/>
      <c r="BF8" s="63"/>
      <c r="BG8" s="63"/>
      <c r="BH8" s="63"/>
      <c r="BI8" s="63"/>
      <c r="BJ8" s="56"/>
      <c r="BK8" s="70"/>
      <c r="BL8" s="68"/>
      <c r="BM8" s="68"/>
      <c r="BN8" s="70"/>
      <c r="BO8" s="70"/>
    </row>
    <row r="9" spans="1:67" ht="19.5" customHeight="1">
      <c r="A9" s="342"/>
      <c r="B9" s="57" t="s">
        <v>16</v>
      </c>
      <c r="C9" s="348"/>
      <c r="D9" s="349"/>
      <c r="E9" s="23"/>
      <c r="F9" s="273"/>
      <c r="G9" s="273"/>
      <c r="H9" s="273"/>
      <c r="I9" s="273"/>
      <c r="J9" s="353"/>
      <c r="K9" s="11"/>
      <c r="L9" s="276"/>
      <c r="M9" s="276"/>
      <c r="N9" s="276"/>
      <c r="O9" s="276"/>
      <c r="P9" s="276"/>
      <c r="Q9" s="321"/>
      <c r="R9" s="321"/>
      <c r="S9" s="322"/>
      <c r="T9" s="7"/>
      <c r="U9" s="2"/>
      <c r="X9" s="19" t="s">
        <v>30</v>
      </c>
      <c r="Y9" s="2"/>
      <c r="Z9" s="2"/>
      <c r="AA9" s="2"/>
      <c r="AB9" s="2"/>
      <c r="AC9" s="2"/>
      <c r="AD9" s="2"/>
      <c r="AE9" s="2"/>
      <c r="AF9" s="2"/>
      <c r="AG9" s="2"/>
      <c r="AH9" s="2"/>
      <c r="AI9" s="2"/>
      <c r="AJ9" s="2"/>
      <c r="AK9" s="2"/>
      <c r="AL9" s="2"/>
      <c r="AT9" s="71" t="s">
        <v>36</v>
      </c>
      <c r="AU9" s="72" t="s">
        <v>56</v>
      </c>
      <c r="AV9" s="72"/>
      <c r="AW9" s="63"/>
      <c r="AX9" s="63"/>
      <c r="AY9" s="63"/>
      <c r="AZ9" s="63"/>
      <c r="BA9" s="63"/>
      <c r="BB9" s="63"/>
      <c r="BC9" s="63"/>
      <c r="BD9" s="63"/>
      <c r="BE9" s="63"/>
      <c r="BF9" s="63"/>
      <c r="BG9" s="63"/>
      <c r="BH9" s="63"/>
      <c r="BI9" s="63"/>
      <c r="BJ9" s="56"/>
      <c r="BK9" s="70"/>
      <c r="BL9" s="68"/>
      <c r="BM9" s="68"/>
      <c r="BN9" s="70"/>
      <c r="BO9" s="70"/>
    </row>
    <row r="10" spans="1:67" ht="19.5" customHeight="1">
      <c r="A10" s="342"/>
      <c r="C10" s="350" t="s">
        <v>21</v>
      </c>
      <c r="D10" s="351"/>
      <c r="E10" s="85" t="s">
        <v>79</v>
      </c>
      <c r="F10" s="32"/>
      <c r="G10" s="32"/>
      <c r="H10" s="323" t="s">
        <v>78</v>
      </c>
      <c r="I10" s="323"/>
      <c r="J10" s="323"/>
      <c r="K10" s="323"/>
      <c r="L10" s="323"/>
      <c r="M10" s="323"/>
      <c r="N10" s="323"/>
      <c r="O10" s="323"/>
      <c r="P10" s="323"/>
      <c r="Q10" s="32"/>
      <c r="R10" s="32"/>
      <c r="S10" s="33"/>
      <c r="T10" s="7"/>
      <c r="U10" s="2"/>
      <c r="X10" s="19" t="s">
        <v>31</v>
      </c>
      <c r="Y10" s="2" t="s">
        <v>51</v>
      </c>
      <c r="Z10" s="2"/>
      <c r="AA10" s="2"/>
      <c r="AB10" s="2"/>
      <c r="AC10" s="2"/>
      <c r="AD10" s="2"/>
      <c r="AE10" s="2"/>
      <c r="AF10" s="2"/>
      <c r="AG10" s="2"/>
      <c r="AH10" s="2"/>
      <c r="AI10" s="2"/>
      <c r="AJ10" s="2"/>
      <c r="AK10" s="2"/>
      <c r="AL10" s="2"/>
      <c r="AT10" s="56"/>
      <c r="AU10" s="63"/>
      <c r="AV10" s="63"/>
      <c r="AW10" s="63"/>
      <c r="AX10" s="63"/>
      <c r="AY10" s="63"/>
      <c r="AZ10" s="63"/>
      <c r="BA10" s="63"/>
      <c r="BB10" s="63"/>
      <c r="BC10" s="63"/>
      <c r="BD10" s="63"/>
      <c r="BE10" s="63"/>
      <c r="BF10" s="63"/>
      <c r="BG10" s="63"/>
      <c r="BH10" s="63"/>
      <c r="BI10" s="63"/>
      <c r="BJ10" s="56"/>
      <c r="BK10" s="70"/>
      <c r="BL10" s="68"/>
      <c r="BM10" s="68"/>
      <c r="BN10" s="70"/>
      <c r="BO10" s="70"/>
    </row>
    <row r="11" spans="1:67" ht="19.5" customHeight="1">
      <c r="A11" s="342"/>
      <c r="B11" s="57"/>
      <c r="C11" s="346"/>
      <c r="D11" s="347"/>
      <c r="E11" s="8"/>
      <c r="F11" s="11"/>
      <c r="G11" s="83"/>
      <c r="H11" s="324" t="s">
        <v>77</v>
      </c>
      <c r="I11" s="324"/>
      <c r="J11" s="324"/>
      <c r="K11" s="324"/>
      <c r="L11" s="324"/>
      <c r="M11" s="324"/>
      <c r="N11" s="324"/>
      <c r="O11" s="324"/>
      <c r="P11" s="324"/>
      <c r="Q11" s="83"/>
      <c r="R11" s="9"/>
      <c r="S11" s="10"/>
      <c r="T11" s="7"/>
      <c r="U11" s="2"/>
      <c r="X11" s="19"/>
      <c r="Y11" s="2" t="s">
        <v>52</v>
      </c>
      <c r="Z11" s="2"/>
      <c r="AA11" s="44"/>
      <c r="AB11" s="44"/>
      <c r="AC11" s="44"/>
      <c r="AD11" s="44"/>
      <c r="AE11" s="44"/>
      <c r="AF11" s="45"/>
      <c r="AG11" s="2"/>
      <c r="AH11" s="2"/>
      <c r="AI11" s="2"/>
      <c r="AJ11" s="2"/>
      <c r="AK11" s="2"/>
      <c r="AL11" s="2"/>
      <c r="AT11" s="69" t="s">
        <v>37</v>
      </c>
      <c r="AU11" s="63" t="s">
        <v>65</v>
      </c>
      <c r="AV11" s="63"/>
      <c r="AW11" s="63"/>
      <c r="AX11" s="63"/>
      <c r="AY11" s="63"/>
      <c r="AZ11" s="63"/>
      <c r="BA11" s="63"/>
      <c r="BB11" s="63"/>
      <c r="BC11" s="63"/>
      <c r="BD11" s="63"/>
      <c r="BE11" s="63"/>
      <c r="BF11" s="63"/>
      <c r="BG11" s="63"/>
      <c r="BH11" s="63"/>
      <c r="BI11" s="63"/>
      <c r="BJ11" s="56"/>
      <c r="BK11" s="70"/>
      <c r="BL11" s="68"/>
      <c r="BM11" s="68"/>
      <c r="BN11" s="70"/>
      <c r="BO11" s="70"/>
    </row>
    <row r="12" spans="1:67" ht="19.5" customHeight="1">
      <c r="A12" s="342"/>
      <c r="C12" s="348"/>
      <c r="D12" s="349"/>
      <c r="E12" s="8"/>
      <c r="F12" s="11"/>
      <c r="G12" s="84"/>
      <c r="H12" s="325"/>
      <c r="I12" s="325"/>
      <c r="J12" s="325"/>
      <c r="K12" s="325"/>
      <c r="L12" s="325"/>
      <c r="M12" s="325"/>
      <c r="N12" s="325"/>
      <c r="O12" s="325"/>
      <c r="P12" s="325"/>
      <c r="Q12" s="84"/>
      <c r="R12" s="9"/>
      <c r="S12" s="10"/>
      <c r="T12" s="7"/>
      <c r="U12" s="2"/>
      <c r="X12" s="19" t="s">
        <v>49</v>
      </c>
      <c r="Y12" s="2"/>
      <c r="Z12" s="2"/>
      <c r="AA12" s="46"/>
      <c r="AB12" s="47"/>
      <c r="AC12" s="2"/>
      <c r="AD12" s="2"/>
      <c r="AE12" s="2"/>
      <c r="AF12" s="2"/>
      <c r="AG12" s="2"/>
      <c r="AH12" s="47"/>
      <c r="AI12" s="47"/>
      <c r="AJ12" s="47"/>
      <c r="AK12" s="47"/>
      <c r="AL12" s="2"/>
      <c r="AT12" s="56"/>
      <c r="AU12" s="63"/>
      <c r="AV12" s="63"/>
      <c r="AW12" s="63"/>
      <c r="AX12" s="63"/>
      <c r="AY12" s="63"/>
      <c r="AZ12" s="63"/>
      <c r="BA12" s="63"/>
      <c r="BB12" s="63"/>
      <c r="BC12" s="63"/>
      <c r="BD12" s="63"/>
      <c r="BE12" s="63"/>
      <c r="BF12" s="63"/>
      <c r="BG12" s="63"/>
      <c r="BH12" s="63"/>
      <c r="BI12" s="63"/>
      <c r="BJ12" s="56"/>
      <c r="BK12" s="70"/>
      <c r="BL12" s="68"/>
      <c r="BM12" s="68"/>
      <c r="BN12" s="70"/>
      <c r="BO12" s="70"/>
    </row>
    <row r="13" spans="1:67" ht="19.5" customHeight="1">
      <c r="A13" s="342"/>
      <c r="C13" s="280" t="s">
        <v>7</v>
      </c>
      <c r="D13" s="281"/>
      <c r="E13" s="34" t="s">
        <v>25</v>
      </c>
      <c r="F13" s="35"/>
      <c r="G13" s="35"/>
      <c r="H13" s="36"/>
      <c r="I13" s="36"/>
      <c r="J13" s="36"/>
      <c r="K13" s="36"/>
      <c r="L13" s="36"/>
      <c r="M13" s="36"/>
      <c r="N13" s="36"/>
      <c r="O13" s="36"/>
      <c r="P13" s="36"/>
      <c r="Q13" s="36"/>
      <c r="R13" s="36"/>
      <c r="S13" s="37"/>
      <c r="T13" s="7"/>
      <c r="U13" s="2"/>
      <c r="V13" s="19"/>
      <c r="W13" s="2"/>
      <c r="X13" s="63" t="s">
        <v>50</v>
      </c>
      <c r="AE13" s="63" t="s">
        <v>5</v>
      </c>
      <c r="AF13" s="63"/>
      <c r="AG13" s="63"/>
      <c r="AH13" s="63"/>
      <c r="AI13" s="63"/>
      <c r="AJ13" s="63"/>
      <c r="AK13" s="63"/>
      <c r="AL13" s="63"/>
      <c r="AM13" s="63"/>
      <c r="AN13" s="63"/>
      <c r="AO13" s="64"/>
      <c r="AR13" s="66"/>
      <c r="AS13" s="66"/>
      <c r="AT13" s="69" t="s">
        <v>38</v>
      </c>
      <c r="AU13" s="63" t="s">
        <v>57</v>
      </c>
      <c r="AV13" s="63"/>
      <c r="AW13" s="63"/>
      <c r="AX13" s="63"/>
      <c r="AY13" s="63"/>
      <c r="AZ13" s="63"/>
      <c r="BA13" s="63"/>
      <c r="BB13" s="63"/>
      <c r="BC13" s="63"/>
      <c r="BD13" s="63"/>
      <c r="BE13" s="63"/>
      <c r="BF13" s="63"/>
      <c r="BG13" s="63"/>
      <c r="BH13" s="63"/>
      <c r="BI13" s="63"/>
      <c r="BJ13" s="63"/>
      <c r="BK13" s="68"/>
      <c r="BL13" s="68"/>
      <c r="BM13" s="68"/>
      <c r="BN13" s="70"/>
      <c r="BO13" s="70"/>
    </row>
    <row r="14" spans="1:67" ht="19.5" customHeight="1">
      <c r="A14" s="342"/>
      <c r="C14" s="282"/>
      <c r="D14" s="283"/>
      <c r="E14" s="38"/>
      <c r="F14" s="326" t="s">
        <v>80</v>
      </c>
      <c r="G14" s="326"/>
      <c r="H14" s="326"/>
      <c r="I14" s="86"/>
      <c r="J14" s="86" t="s">
        <v>42</v>
      </c>
      <c r="K14" s="86"/>
      <c r="L14" s="326">
        <v>711</v>
      </c>
      <c r="M14" s="326"/>
      <c r="N14" s="326"/>
      <c r="O14" s="86" t="s">
        <v>42</v>
      </c>
      <c r="P14" s="326">
        <v>3720</v>
      </c>
      <c r="Q14" s="326"/>
      <c r="R14" s="326"/>
      <c r="S14" s="336"/>
      <c r="T14" s="7"/>
      <c r="U14" s="2"/>
      <c r="V14" s="22"/>
      <c r="W14" s="2"/>
      <c r="AE14" s="65"/>
      <c r="AF14" s="67" t="s">
        <v>6</v>
      </c>
      <c r="AG14" s="67"/>
      <c r="AH14" s="67"/>
      <c r="AI14" s="67"/>
      <c r="AJ14" s="67"/>
      <c r="AK14" s="67"/>
      <c r="AL14" s="67"/>
      <c r="AM14" s="67"/>
      <c r="AN14" s="67"/>
      <c r="AO14" s="64"/>
      <c r="AR14" s="66"/>
      <c r="AS14" s="66"/>
      <c r="AT14" s="56"/>
      <c r="AU14" s="63"/>
      <c r="AV14" s="63"/>
      <c r="AW14" s="63"/>
      <c r="AX14" s="63"/>
      <c r="AY14" s="63"/>
      <c r="AZ14" s="63"/>
      <c r="BA14" s="63"/>
      <c r="BB14" s="63"/>
      <c r="BC14" s="63"/>
      <c r="BD14" s="63"/>
      <c r="BE14" s="63"/>
      <c r="BF14" s="63"/>
      <c r="BG14" s="63"/>
      <c r="BH14" s="63"/>
      <c r="BI14" s="63"/>
      <c r="BJ14" s="63"/>
      <c r="BK14" s="68"/>
      <c r="BL14" s="68"/>
      <c r="BM14" s="68"/>
      <c r="BN14" s="70"/>
      <c r="BO14" s="70"/>
    </row>
    <row r="15" spans="1:67" ht="19.5" customHeight="1">
      <c r="A15" s="342"/>
      <c r="C15" s="280" t="s">
        <v>23</v>
      </c>
      <c r="D15" s="281"/>
      <c r="E15" s="34" t="s">
        <v>25</v>
      </c>
      <c r="F15" s="87"/>
      <c r="G15" s="87"/>
      <c r="H15" s="88"/>
      <c r="I15" s="88"/>
      <c r="J15" s="88"/>
      <c r="K15" s="88"/>
      <c r="L15" s="88"/>
      <c r="M15" s="88"/>
      <c r="N15" s="88"/>
      <c r="O15" s="88"/>
      <c r="P15" s="88"/>
      <c r="Q15" s="88"/>
      <c r="R15" s="88"/>
      <c r="S15" s="89"/>
      <c r="T15" s="13"/>
      <c r="U15" s="2"/>
      <c r="V15" s="22"/>
      <c r="W15" s="2"/>
      <c r="AE15" s="65"/>
      <c r="AF15" s="68" t="s">
        <v>45</v>
      </c>
      <c r="AG15" s="68"/>
      <c r="AH15" s="68"/>
      <c r="AI15" s="68"/>
      <c r="AJ15" s="68"/>
      <c r="AK15" s="68"/>
      <c r="AL15" s="68"/>
      <c r="AM15" s="68"/>
      <c r="AN15" s="68"/>
      <c r="AO15" s="65"/>
      <c r="AR15" s="66"/>
      <c r="AS15" s="66"/>
      <c r="AT15" s="69" t="s">
        <v>39</v>
      </c>
      <c r="AU15" s="63" t="s">
        <v>67</v>
      </c>
      <c r="AV15" s="63"/>
      <c r="AW15" s="63"/>
      <c r="AX15" s="63"/>
      <c r="AY15" s="63"/>
      <c r="AZ15" s="63"/>
      <c r="BA15" s="63"/>
      <c r="BB15" s="63"/>
      <c r="BC15" s="63"/>
      <c r="BD15" s="63"/>
      <c r="BE15" s="63"/>
      <c r="BF15" s="63"/>
      <c r="BG15" s="63"/>
      <c r="BH15" s="63"/>
      <c r="BI15" s="63"/>
      <c r="BJ15" s="63"/>
      <c r="BK15" s="68"/>
      <c r="BL15" s="68"/>
      <c r="BM15" s="68"/>
      <c r="BN15" s="70"/>
      <c r="BO15" s="70"/>
    </row>
    <row r="16" spans="1:67" ht="19.5" customHeight="1" thickBot="1">
      <c r="A16" s="342"/>
      <c r="C16" s="354"/>
      <c r="D16" s="355"/>
      <c r="E16" s="39"/>
      <c r="F16" s="278" t="s">
        <v>80</v>
      </c>
      <c r="G16" s="278"/>
      <c r="H16" s="278"/>
      <c r="I16" s="90"/>
      <c r="J16" s="90" t="s">
        <v>42</v>
      </c>
      <c r="K16" s="90"/>
      <c r="L16" s="278">
        <v>761</v>
      </c>
      <c r="M16" s="278"/>
      <c r="N16" s="278"/>
      <c r="O16" s="90" t="s">
        <v>42</v>
      </c>
      <c r="P16" s="278" t="s">
        <v>81</v>
      </c>
      <c r="Q16" s="278"/>
      <c r="R16" s="278"/>
      <c r="S16" s="279"/>
      <c r="T16" s="13"/>
      <c r="U16" s="2"/>
      <c r="V16" s="2"/>
      <c r="W16" s="2"/>
      <c r="AC16" s="66"/>
      <c r="AD16" s="99" t="s">
        <v>46</v>
      </c>
      <c r="AE16" s="100"/>
      <c r="AF16" s="100"/>
      <c r="AG16" s="100"/>
      <c r="AH16" s="100"/>
      <c r="AI16" s="100"/>
      <c r="AJ16" s="100"/>
      <c r="AK16" s="100"/>
      <c r="AL16" s="100"/>
      <c r="AM16" s="100"/>
      <c r="AN16" s="100"/>
      <c r="AO16" s="100"/>
      <c r="AR16" s="66"/>
      <c r="AS16" s="66"/>
      <c r="AT16" s="70"/>
      <c r="AU16" s="68"/>
      <c r="AV16" s="68"/>
      <c r="AW16" s="68"/>
      <c r="AX16" s="68"/>
      <c r="AY16" s="68"/>
      <c r="AZ16" s="68"/>
      <c r="BA16" s="68"/>
      <c r="BB16" s="68"/>
      <c r="BC16" s="68"/>
      <c r="BD16" s="68"/>
      <c r="BE16" s="68"/>
      <c r="BF16" s="68"/>
      <c r="BG16" s="68"/>
      <c r="BH16" s="68"/>
      <c r="BI16" s="68"/>
      <c r="BJ16" s="68"/>
      <c r="BK16" s="68"/>
      <c r="BL16" s="68"/>
      <c r="BM16" s="68"/>
      <c r="BN16" s="70"/>
      <c r="BO16" s="70"/>
    </row>
    <row r="17" spans="1:65" ht="19.5" customHeight="1" thickTop="1">
      <c r="A17" s="342"/>
      <c r="AU17" s="2"/>
      <c r="AV17" s="2"/>
      <c r="AW17" s="2"/>
      <c r="AX17" s="2"/>
      <c r="AY17" s="2"/>
      <c r="AZ17" s="2"/>
      <c r="BA17" s="2"/>
      <c r="BB17" s="2"/>
      <c r="BC17" s="2"/>
      <c r="BD17" s="2"/>
      <c r="BE17" s="2"/>
      <c r="BF17" s="2"/>
      <c r="BG17" s="2"/>
      <c r="BH17" s="2"/>
      <c r="BI17" s="2"/>
      <c r="BJ17" s="2"/>
      <c r="BK17" s="2"/>
      <c r="BL17" s="2"/>
      <c r="BM17" s="2"/>
    </row>
    <row r="18" spans="1:65" ht="19.5" customHeight="1">
      <c r="A18" s="342"/>
      <c r="C18" s="264" t="s">
        <v>8</v>
      </c>
      <c r="D18" s="265"/>
      <c r="E18" s="265"/>
      <c r="F18" s="266"/>
      <c r="G18" s="264" t="s">
        <v>9</v>
      </c>
      <c r="H18" s="265"/>
      <c r="I18" s="265"/>
      <c r="J18" s="266"/>
      <c r="K18" s="264" t="s">
        <v>10</v>
      </c>
      <c r="L18" s="265"/>
      <c r="M18" s="265"/>
      <c r="N18" s="266"/>
      <c r="O18" s="264" t="s">
        <v>11</v>
      </c>
      <c r="P18" s="265"/>
      <c r="Q18" s="265"/>
      <c r="R18" s="266"/>
      <c r="S18" s="264" t="s">
        <v>12</v>
      </c>
      <c r="T18" s="265"/>
      <c r="U18" s="265"/>
      <c r="V18" s="266"/>
      <c r="W18" s="264" t="s">
        <v>13</v>
      </c>
      <c r="X18" s="265"/>
      <c r="Y18" s="265"/>
      <c r="Z18" s="266"/>
      <c r="AA18" s="264" t="s">
        <v>14</v>
      </c>
      <c r="AB18" s="265"/>
      <c r="AC18" s="265"/>
      <c r="AD18" s="266"/>
      <c r="AE18" s="264" t="s">
        <v>15</v>
      </c>
      <c r="AF18" s="265"/>
      <c r="AG18" s="265"/>
      <c r="AH18" s="265"/>
      <c r="AI18" s="266"/>
      <c r="AJ18" s="14"/>
      <c r="AK18" s="14"/>
      <c r="AL18" s="14"/>
      <c r="AM18" s="14"/>
      <c r="AN18" s="14"/>
      <c r="AO18" s="14"/>
      <c r="AU18" s="2"/>
      <c r="AV18" s="2"/>
      <c r="AW18" s="2"/>
      <c r="AX18" s="2"/>
      <c r="AY18" s="2"/>
      <c r="AZ18" s="2"/>
      <c r="BA18" s="2"/>
      <c r="BB18" s="2"/>
      <c r="BC18" s="2"/>
      <c r="BD18" s="2"/>
      <c r="BE18" s="2"/>
      <c r="BF18" s="2"/>
      <c r="BG18" s="2"/>
      <c r="BH18" s="2"/>
      <c r="BI18" s="2"/>
      <c r="BJ18" s="2"/>
      <c r="BK18" s="2"/>
      <c r="BL18" s="2"/>
      <c r="BM18" s="2"/>
    </row>
    <row r="19" spans="1:65" ht="19.5" customHeight="1">
      <c r="A19" s="342"/>
      <c r="C19" s="267"/>
      <c r="D19" s="268"/>
      <c r="E19" s="268"/>
      <c r="F19" s="269"/>
      <c r="G19" s="267"/>
      <c r="H19" s="268"/>
      <c r="I19" s="268"/>
      <c r="J19" s="269"/>
      <c r="K19" s="267"/>
      <c r="L19" s="268"/>
      <c r="M19" s="268"/>
      <c r="N19" s="269"/>
      <c r="O19" s="267"/>
      <c r="P19" s="268"/>
      <c r="Q19" s="268"/>
      <c r="R19" s="269"/>
      <c r="S19" s="267"/>
      <c r="T19" s="268"/>
      <c r="U19" s="268"/>
      <c r="V19" s="269"/>
      <c r="W19" s="267"/>
      <c r="X19" s="268"/>
      <c r="Y19" s="268"/>
      <c r="Z19" s="269"/>
      <c r="AA19" s="267"/>
      <c r="AB19" s="268"/>
      <c r="AC19" s="268"/>
      <c r="AD19" s="269"/>
      <c r="AE19" s="267"/>
      <c r="AF19" s="268"/>
      <c r="AG19" s="268"/>
      <c r="AH19" s="268"/>
      <c r="AI19" s="269"/>
      <c r="AJ19" s="14"/>
      <c r="AK19" s="14"/>
      <c r="AL19" s="14"/>
      <c r="AM19" s="14"/>
      <c r="AN19" s="14"/>
      <c r="AO19" s="14"/>
      <c r="AU19" s="2"/>
      <c r="AV19" s="2"/>
      <c r="AW19" s="2"/>
      <c r="AX19" s="2"/>
      <c r="AY19" s="2"/>
      <c r="AZ19" s="2"/>
      <c r="BA19" s="2"/>
      <c r="BB19" s="2"/>
      <c r="BC19" s="2"/>
      <c r="BD19" s="2"/>
      <c r="BE19" s="2"/>
      <c r="BF19" s="2"/>
      <c r="BG19" s="2"/>
      <c r="BH19" s="2"/>
      <c r="BI19" s="2"/>
      <c r="BJ19" s="2"/>
      <c r="BK19" s="2"/>
      <c r="BL19" s="2"/>
      <c r="BM19" s="2"/>
    </row>
    <row r="20" spans="1:65" ht="19.5" customHeight="1">
      <c r="A20" s="342"/>
      <c r="B20" s="57"/>
      <c r="C20" s="264" t="s">
        <v>53</v>
      </c>
      <c r="D20" s="265"/>
      <c r="E20" s="265"/>
      <c r="F20" s="266"/>
      <c r="G20" s="249">
        <v>20</v>
      </c>
      <c r="H20" s="250"/>
      <c r="I20" s="250"/>
      <c r="J20" s="251"/>
      <c r="K20" s="249">
        <v>30</v>
      </c>
      <c r="L20" s="250"/>
      <c r="M20" s="250"/>
      <c r="N20" s="251"/>
      <c r="O20" s="249">
        <v>40</v>
      </c>
      <c r="P20" s="250"/>
      <c r="Q20" s="250"/>
      <c r="R20" s="251"/>
      <c r="S20" s="299"/>
      <c r="T20" s="300"/>
      <c r="U20" s="300"/>
      <c r="V20" s="301"/>
      <c r="W20" s="299"/>
      <c r="X20" s="300"/>
      <c r="Y20" s="300"/>
      <c r="Z20" s="301"/>
      <c r="AA20" s="299"/>
      <c r="AB20" s="300"/>
      <c r="AC20" s="300"/>
      <c r="AD20" s="301"/>
      <c r="AE20" s="54" t="s">
        <v>63</v>
      </c>
      <c r="AF20" s="337">
        <v>100</v>
      </c>
      <c r="AG20" s="337"/>
      <c r="AH20" s="337"/>
      <c r="AI20" s="24"/>
      <c r="AJ20" s="14"/>
      <c r="AK20" s="14"/>
      <c r="AL20" s="14"/>
      <c r="AM20" s="14"/>
      <c r="AN20" s="15"/>
      <c r="AO20" s="14"/>
      <c r="AU20" s="2"/>
      <c r="AV20" s="2"/>
      <c r="AW20" s="2"/>
      <c r="AX20" s="2"/>
      <c r="AY20" s="2"/>
      <c r="AZ20" s="2"/>
      <c r="BA20" s="2"/>
      <c r="BB20" s="2"/>
      <c r="BC20" s="2"/>
      <c r="BD20" s="2"/>
      <c r="BE20" s="2"/>
      <c r="BF20" s="2"/>
      <c r="BG20" s="2"/>
      <c r="BH20" s="2"/>
      <c r="BI20" s="2"/>
      <c r="BJ20" s="2"/>
      <c r="BK20" s="2"/>
      <c r="BL20" s="2"/>
      <c r="BM20" s="2"/>
    </row>
    <row r="21" spans="1:65" ht="19.5" customHeight="1">
      <c r="A21" s="342"/>
      <c r="B21" s="57" t="s">
        <v>69</v>
      </c>
      <c r="C21" s="267"/>
      <c r="D21" s="268"/>
      <c r="E21" s="268"/>
      <c r="F21" s="269"/>
      <c r="G21" s="252"/>
      <c r="H21" s="253"/>
      <c r="I21" s="253"/>
      <c r="J21" s="254"/>
      <c r="K21" s="252"/>
      <c r="L21" s="253"/>
      <c r="M21" s="253"/>
      <c r="N21" s="254"/>
      <c r="O21" s="252"/>
      <c r="P21" s="253"/>
      <c r="Q21" s="253"/>
      <c r="R21" s="254"/>
      <c r="S21" s="302"/>
      <c r="T21" s="303"/>
      <c r="U21" s="303"/>
      <c r="V21" s="304"/>
      <c r="W21" s="302"/>
      <c r="X21" s="303"/>
      <c r="Y21" s="303"/>
      <c r="Z21" s="304"/>
      <c r="AA21" s="302"/>
      <c r="AB21" s="303"/>
      <c r="AC21" s="303"/>
      <c r="AD21" s="304"/>
      <c r="AE21" s="55"/>
      <c r="AF21" s="338"/>
      <c r="AG21" s="338"/>
      <c r="AH21" s="338"/>
      <c r="AI21" s="42" t="s">
        <v>27</v>
      </c>
      <c r="AJ21" s="14"/>
      <c r="AK21" s="14"/>
      <c r="AL21" s="14"/>
      <c r="AM21" s="14"/>
      <c r="AN21" s="14"/>
      <c r="AO21" s="14"/>
      <c r="AU21" s="2"/>
      <c r="AV21" s="2"/>
      <c r="AW21" s="2"/>
      <c r="AX21" s="2"/>
      <c r="AY21" s="2"/>
      <c r="AZ21" s="2"/>
      <c r="BA21" s="2"/>
      <c r="BB21" s="2"/>
      <c r="BC21" s="2"/>
      <c r="BD21" s="2"/>
      <c r="BE21" s="2"/>
      <c r="BF21" s="2"/>
      <c r="BG21" s="2"/>
      <c r="BH21" s="2"/>
      <c r="BI21" s="2"/>
      <c r="BJ21" s="2"/>
      <c r="BK21" s="2"/>
      <c r="BL21" s="2"/>
      <c r="BM21" s="2"/>
    </row>
    <row r="22" spans="1:65" ht="19.5" customHeight="1">
      <c r="A22" s="342"/>
      <c r="B22" s="57"/>
      <c r="C22" s="264" t="s">
        <v>17</v>
      </c>
      <c r="D22" s="265"/>
      <c r="E22" s="265"/>
      <c r="F22" s="266"/>
      <c r="G22" s="249">
        <v>10</v>
      </c>
      <c r="H22" s="250"/>
      <c r="I22" s="250"/>
      <c r="J22" s="251"/>
      <c r="K22" s="249">
        <v>20</v>
      </c>
      <c r="L22" s="250"/>
      <c r="M22" s="250"/>
      <c r="N22" s="251"/>
      <c r="O22" s="249">
        <v>30</v>
      </c>
      <c r="P22" s="250"/>
      <c r="Q22" s="250"/>
      <c r="R22" s="251"/>
      <c r="S22" s="299"/>
      <c r="T22" s="300"/>
      <c r="U22" s="300"/>
      <c r="V22" s="301"/>
      <c r="W22" s="299"/>
      <c r="X22" s="300"/>
      <c r="Y22" s="300"/>
      <c r="Z22" s="301"/>
      <c r="AA22" s="299"/>
      <c r="AB22" s="300"/>
      <c r="AC22" s="300"/>
      <c r="AD22" s="301"/>
      <c r="AE22" s="49"/>
      <c r="AF22" s="339">
        <f>SUM(G22:AD23)</f>
        <v>60</v>
      </c>
      <c r="AG22" s="339"/>
      <c r="AH22" s="339"/>
      <c r="AI22" s="24"/>
      <c r="AJ22" s="14"/>
      <c r="AK22" s="14"/>
      <c r="AL22" s="14"/>
      <c r="AM22" s="14"/>
      <c r="AN22" s="14"/>
      <c r="AO22" s="14"/>
      <c r="AU22" s="2"/>
      <c r="AV22" s="2"/>
      <c r="AW22" s="2"/>
      <c r="AX22" s="2"/>
      <c r="AY22" s="2"/>
      <c r="AZ22" s="2"/>
      <c r="BA22" s="2"/>
      <c r="BB22" s="2"/>
      <c r="BC22" s="2"/>
      <c r="BD22" s="2"/>
      <c r="BE22" s="2"/>
      <c r="BF22" s="2"/>
      <c r="BG22" s="2"/>
      <c r="BH22" s="2"/>
      <c r="BI22" s="2"/>
      <c r="BJ22" s="2"/>
      <c r="BK22" s="2"/>
      <c r="BL22" s="2"/>
      <c r="BM22" s="2"/>
    </row>
    <row r="23" spans="1:41" ht="19.5" customHeight="1">
      <c r="A23" s="342"/>
      <c r="B23" s="57" t="s">
        <v>70</v>
      </c>
      <c r="C23" s="267"/>
      <c r="D23" s="268"/>
      <c r="E23" s="268"/>
      <c r="F23" s="269"/>
      <c r="G23" s="252"/>
      <c r="H23" s="253"/>
      <c r="I23" s="253"/>
      <c r="J23" s="254"/>
      <c r="K23" s="252"/>
      <c r="L23" s="253"/>
      <c r="M23" s="253"/>
      <c r="N23" s="254"/>
      <c r="O23" s="252"/>
      <c r="P23" s="253"/>
      <c r="Q23" s="253"/>
      <c r="R23" s="254"/>
      <c r="S23" s="302"/>
      <c r="T23" s="303"/>
      <c r="U23" s="303"/>
      <c r="V23" s="304"/>
      <c r="W23" s="302"/>
      <c r="X23" s="303"/>
      <c r="Y23" s="303"/>
      <c r="Z23" s="304"/>
      <c r="AA23" s="302"/>
      <c r="AB23" s="303"/>
      <c r="AC23" s="303"/>
      <c r="AD23" s="304"/>
      <c r="AE23" s="50"/>
      <c r="AF23" s="340"/>
      <c r="AG23" s="340"/>
      <c r="AH23" s="340"/>
      <c r="AI23" s="42" t="s">
        <v>28</v>
      </c>
      <c r="AJ23" s="14"/>
      <c r="AK23" s="14"/>
      <c r="AL23" s="14"/>
      <c r="AM23" s="14"/>
      <c r="AN23" s="14"/>
      <c r="AO23" s="14"/>
    </row>
    <row r="24" spans="1:3" ht="19.5" customHeight="1">
      <c r="A24" s="342"/>
      <c r="C24" t="s">
        <v>32</v>
      </c>
    </row>
    <row r="25" spans="1:33" ht="19.5" customHeight="1">
      <c r="A25" s="342"/>
      <c r="C25" s="40" t="s">
        <v>26</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row>
    <row r="26" spans="1:35" ht="19.5" customHeight="1">
      <c r="A26" s="342"/>
      <c r="C26" s="284" t="s">
        <v>0</v>
      </c>
      <c r="D26" s="285"/>
      <c r="E26" s="285"/>
      <c r="F26" s="286"/>
      <c r="G26" s="290" t="s">
        <v>9</v>
      </c>
      <c r="H26" s="291"/>
      <c r="I26" s="291"/>
      <c r="J26" s="292"/>
      <c r="K26" s="290" t="s">
        <v>10</v>
      </c>
      <c r="L26" s="291"/>
      <c r="M26" s="291"/>
      <c r="N26" s="292"/>
      <c r="O26" s="290" t="s">
        <v>11</v>
      </c>
      <c r="P26" s="291"/>
      <c r="Q26" s="291"/>
      <c r="R26" s="292"/>
      <c r="S26" s="290" t="s">
        <v>12</v>
      </c>
      <c r="T26" s="291"/>
      <c r="U26" s="291"/>
      <c r="V26" s="292"/>
      <c r="W26" s="290" t="s">
        <v>13</v>
      </c>
      <c r="X26" s="291"/>
      <c r="Y26" s="291"/>
      <c r="Z26" s="292"/>
      <c r="AA26" s="290" t="s">
        <v>14</v>
      </c>
      <c r="AB26" s="291"/>
      <c r="AC26" s="291"/>
      <c r="AD26" s="292"/>
      <c r="AE26" s="290" t="s">
        <v>15</v>
      </c>
      <c r="AF26" s="291"/>
      <c r="AG26" s="291"/>
      <c r="AH26" s="291"/>
      <c r="AI26" s="292"/>
    </row>
    <row r="27" spans="1:35" ht="19.5" customHeight="1">
      <c r="A27" s="342"/>
      <c r="C27" s="287"/>
      <c r="D27" s="288"/>
      <c r="E27" s="288"/>
      <c r="F27" s="289"/>
      <c r="G27" s="293"/>
      <c r="H27" s="294"/>
      <c r="I27" s="294"/>
      <c r="J27" s="295"/>
      <c r="K27" s="293"/>
      <c r="L27" s="294"/>
      <c r="M27" s="294"/>
      <c r="N27" s="295"/>
      <c r="O27" s="293"/>
      <c r="P27" s="294"/>
      <c r="Q27" s="294"/>
      <c r="R27" s="295"/>
      <c r="S27" s="293"/>
      <c r="T27" s="294"/>
      <c r="U27" s="294"/>
      <c r="V27" s="295"/>
      <c r="W27" s="293"/>
      <c r="X27" s="294"/>
      <c r="Y27" s="294"/>
      <c r="Z27" s="295"/>
      <c r="AA27" s="293"/>
      <c r="AB27" s="294"/>
      <c r="AC27" s="294"/>
      <c r="AD27" s="295"/>
      <c r="AE27" s="293"/>
      <c r="AF27" s="294"/>
      <c r="AG27" s="294"/>
      <c r="AH27" s="294"/>
      <c r="AI27" s="295"/>
    </row>
    <row r="28" spans="1:41" ht="19.5" customHeight="1">
      <c r="A28" s="342"/>
      <c r="C28" s="307" t="s">
        <v>18</v>
      </c>
      <c r="D28" s="308"/>
      <c r="E28" s="308"/>
      <c r="F28" s="309"/>
      <c r="G28" s="249">
        <v>2</v>
      </c>
      <c r="H28" s="250"/>
      <c r="I28" s="250"/>
      <c r="J28" s="251"/>
      <c r="K28" s="249">
        <v>2</v>
      </c>
      <c r="L28" s="250"/>
      <c r="M28" s="250"/>
      <c r="N28" s="251"/>
      <c r="O28" s="249">
        <v>1</v>
      </c>
      <c r="P28" s="250"/>
      <c r="Q28" s="250"/>
      <c r="R28" s="251"/>
      <c r="S28" s="255"/>
      <c r="T28" s="256"/>
      <c r="U28" s="256"/>
      <c r="V28" s="257"/>
      <c r="W28" s="255"/>
      <c r="X28" s="256"/>
      <c r="Y28" s="256"/>
      <c r="Z28" s="257"/>
      <c r="AA28" s="255"/>
      <c r="AB28" s="256"/>
      <c r="AC28" s="256"/>
      <c r="AD28" s="257"/>
      <c r="AE28" s="316" t="s">
        <v>61</v>
      </c>
      <c r="AF28" s="317"/>
      <c r="AG28" s="317"/>
      <c r="AH28" s="95">
        <f>ROUNDUP(AF20*0.05,0)</f>
        <v>5</v>
      </c>
      <c r="AI28" s="96" t="s">
        <v>29</v>
      </c>
      <c r="AJ28" s="97" t="s">
        <v>33</v>
      </c>
      <c r="AK28" s="98"/>
      <c r="AL28" s="98"/>
      <c r="AM28" s="98"/>
      <c r="AN28" s="61"/>
      <c r="AO28" s="61"/>
    </row>
    <row r="29" spans="1:41" ht="19.5" customHeight="1">
      <c r="A29" s="342"/>
      <c r="B29" s="57"/>
      <c r="C29" s="310"/>
      <c r="D29" s="311"/>
      <c r="E29" s="311"/>
      <c r="F29" s="312"/>
      <c r="G29" s="296"/>
      <c r="H29" s="297"/>
      <c r="I29" s="297"/>
      <c r="J29" s="298"/>
      <c r="K29" s="296"/>
      <c r="L29" s="297"/>
      <c r="M29" s="297"/>
      <c r="N29" s="298"/>
      <c r="O29" s="296"/>
      <c r="P29" s="297"/>
      <c r="Q29" s="297"/>
      <c r="R29" s="298"/>
      <c r="S29" s="258"/>
      <c r="T29" s="259"/>
      <c r="U29" s="259"/>
      <c r="V29" s="260"/>
      <c r="W29" s="258"/>
      <c r="X29" s="259"/>
      <c r="Y29" s="259"/>
      <c r="Z29" s="260"/>
      <c r="AA29" s="258"/>
      <c r="AB29" s="259"/>
      <c r="AC29" s="259"/>
      <c r="AD29" s="260"/>
      <c r="AE29" s="101"/>
      <c r="AF29" s="305">
        <f>SUM(G28:AD31)</f>
        <v>5</v>
      </c>
      <c r="AG29" s="305"/>
      <c r="AH29" s="305"/>
      <c r="AI29" s="51"/>
      <c r="AJ29" s="17" t="s">
        <v>20</v>
      </c>
      <c r="AK29" s="17"/>
      <c r="AL29" s="17"/>
      <c r="AM29" s="17"/>
      <c r="AN29" s="17"/>
      <c r="AO29" s="4"/>
    </row>
    <row r="30" spans="1:41" ht="19.5" customHeight="1">
      <c r="A30" s="342"/>
      <c r="B30" s="57" t="s">
        <v>71</v>
      </c>
      <c r="C30" s="310"/>
      <c r="D30" s="311"/>
      <c r="E30" s="311"/>
      <c r="F30" s="312"/>
      <c r="G30" s="296"/>
      <c r="H30" s="297"/>
      <c r="I30" s="297"/>
      <c r="J30" s="298"/>
      <c r="K30" s="296"/>
      <c r="L30" s="297"/>
      <c r="M30" s="297"/>
      <c r="N30" s="298"/>
      <c r="O30" s="296"/>
      <c r="P30" s="297"/>
      <c r="Q30" s="297"/>
      <c r="R30" s="298"/>
      <c r="S30" s="258"/>
      <c r="T30" s="259"/>
      <c r="U30" s="259"/>
      <c r="V30" s="260"/>
      <c r="W30" s="258"/>
      <c r="X30" s="259"/>
      <c r="Y30" s="259"/>
      <c r="Z30" s="260"/>
      <c r="AA30" s="258"/>
      <c r="AB30" s="259"/>
      <c r="AC30" s="259"/>
      <c r="AD30" s="260"/>
      <c r="AE30" s="102" t="s">
        <v>62</v>
      </c>
      <c r="AF30" s="305"/>
      <c r="AG30" s="305"/>
      <c r="AH30" s="305"/>
      <c r="AI30" s="52"/>
      <c r="AJ30" s="43" t="s">
        <v>43</v>
      </c>
      <c r="AK30" s="17"/>
      <c r="AL30" s="17"/>
      <c r="AM30" s="17"/>
      <c r="AN30" s="17"/>
      <c r="AO30" s="4"/>
    </row>
    <row r="31" spans="1:40" ht="19.5" customHeight="1">
      <c r="A31" s="343"/>
      <c r="C31" s="313"/>
      <c r="D31" s="314"/>
      <c r="E31" s="314"/>
      <c r="F31" s="315"/>
      <c r="G31" s="252"/>
      <c r="H31" s="253"/>
      <c r="I31" s="253"/>
      <c r="J31" s="254"/>
      <c r="K31" s="252"/>
      <c r="L31" s="253"/>
      <c r="M31" s="253"/>
      <c r="N31" s="254"/>
      <c r="O31" s="252"/>
      <c r="P31" s="253"/>
      <c r="Q31" s="253"/>
      <c r="R31" s="254"/>
      <c r="S31" s="261"/>
      <c r="T31" s="262"/>
      <c r="U31" s="262"/>
      <c r="V31" s="263"/>
      <c r="W31" s="261"/>
      <c r="X31" s="262"/>
      <c r="Y31" s="262"/>
      <c r="Z31" s="263"/>
      <c r="AA31" s="261"/>
      <c r="AB31" s="262"/>
      <c r="AC31" s="262"/>
      <c r="AD31" s="263"/>
      <c r="AE31" s="103"/>
      <c r="AF31" s="306"/>
      <c r="AG31" s="306"/>
      <c r="AH31" s="306"/>
      <c r="AI31" s="53" t="s">
        <v>28</v>
      </c>
      <c r="AJ31" s="48" t="s">
        <v>64</v>
      </c>
      <c r="AK31" s="16"/>
      <c r="AL31" s="16"/>
      <c r="AM31" s="16"/>
      <c r="AN31" s="16"/>
    </row>
    <row r="32" spans="3:28" ht="19.5" customHeight="1">
      <c r="C32" s="93" t="s">
        <v>90</v>
      </c>
      <c r="D32" s="63"/>
      <c r="E32" s="63"/>
      <c r="F32" s="63"/>
      <c r="G32" s="63"/>
      <c r="H32" s="63"/>
      <c r="I32" s="63"/>
      <c r="J32" s="63"/>
      <c r="K32" s="63"/>
      <c r="L32" s="63"/>
      <c r="M32" s="63"/>
      <c r="N32" s="63"/>
      <c r="O32" s="63"/>
      <c r="P32" s="63"/>
      <c r="Q32" s="63"/>
      <c r="R32" s="63"/>
      <c r="S32" s="63"/>
      <c r="T32" s="63"/>
      <c r="U32" s="63"/>
      <c r="V32" s="63"/>
      <c r="W32" s="63"/>
      <c r="X32" s="63"/>
      <c r="Y32" s="63"/>
      <c r="Z32" s="63"/>
      <c r="AA32" s="94"/>
      <c r="AB32" s="66"/>
    </row>
    <row r="33" spans="3:28" ht="19.5" customHeight="1">
      <c r="C33" s="81" t="s">
        <v>66</v>
      </c>
      <c r="D33" s="56"/>
      <c r="E33" s="56"/>
      <c r="F33" s="56"/>
      <c r="G33" s="56"/>
      <c r="H33" s="56"/>
      <c r="I33" s="56"/>
      <c r="J33" s="56"/>
      <c r="K33" s="56"/>
      <c r="L33" s="56"/>
      <c r="M33" s="56"/>
      <c r="N33" s="56"/>
      <c r="O33" s="56"/>
      <c r="P33" s="56"/>
      <c r="Q33" s="56"/>
      <c r="R33" s="56"/>
      <c r="S33" s="56"/>
      <c r="T33" s="56"/>
      <c r="U33" s="56"/>
      <c r="V33" s="56"/>
      <c r="W33" s="56"/>
      <c r="X33" s="56"/>
      <c r="Y33" s="56"/>
      <c r="Z33" s="56"/>
      <c r="AA33" s="66"/>
      <c r="AB33" s="66"/>
    </row>
    <row r="34" spans="44:85" ht="19.5" customHeight="1" thickBot="1">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row>
    <row r="36" spans="46:77" ht="19.5" customHeight="1">
      <c r="AT36" s="58" t="s">
        <v>41</v>
      </c>
      <c r="AU36" s="59"/>
      <c r="AV36" s="59"/>
      <c r="AW36" s="56"/>
      <c r="AX36" s="56"/>
      <c r="AY36" s="56"/>
      <c r="AZ36" s="56"/>
      <c r="BA36" s="56"/>
      <c r="BB36" s="56"/>
      <c r="BC36" s="56"/>
      <c r="BD36" s="56"/>
      <c r="BE36" s="56"/>
      <c r="BF36" s="56"/>
      <c r="BG36" s="56"/>
      <c r="BH36" s="56"/>
      <c r="BI36" s="56"/>
      <c r="BJ36" s="56"/>
      <c r="BK36" s="56"/>
      <c r="BL36" s="56"/>
      <c r="BM36" s="56"/>
      <c r="BN36" s="56"/>
      <c r="BO36" s="56"/>
      <c r="BP36" s="56"/>
      <c r="BQ36" s="66"/>
      <c r="BR36" s="66"/>
      <c r="BS36" s="66"/>
      <c r="BT36" s="66"/>
      <c r="BU36" s="66"/>
      <c r="BV36" s="66"/>
      <c r="BW36" s="66"/>
      <c r="BX36" s="66"/>
      <c r="BY36" s="66"/>
    </row>
    <row r="37" spans="46:77" ht="19.5" customHeight="1">
      <c r="AT37" s="73" t="s">
        <v>2</v>
      </c>
      <c r="AU37" s="73"/>
      <c r="AV37" s="73"/>
      <c r="AW37" s="56"/>
      <c r="AX37" s="56"/>
      <c r="AY37" s="56"/>
      <c r="AZ37" s="56"/>
      <c r="BA37" s="56"/>
      <c r="BB37" s="56"/>
      <c r="BC37" s="56"/>
      <c r="BD37" s="56"/>
      <c r="BE37" s="56"/>
      <c r="BF37" s="56"/>
      <c r="BG37" s="56"/>
      <c r="BH37" s="56"/>
      <c r="BI37" s="56"/>
      <c r="BJ37" s="56"/>
      <c r="BK37" s="56"/>
      <c r="BL37" s="56"/>
      <c r="BM37" s="56"/>
      <c r="BN37" s="56"/>
      <c r="BO37" s="56"/>
      <c r="BP37" s="56"/>
      <c r="BQ37" s="66"/>
      <c r="BR37" s="66"/>
      <c r="BS37" s="66"/>
      <c r="BT37" s="66"/>
      <c r="BU37" s="66"/>
      <c r="BV37" s="66"/>
      <c r="BW37" s="66"/>
      <c r="BX37" s="66"/>
      <c r="BY37" s="66"/>
    </row>
    <row r="38" spans="46:77" ht="19.5" customHeight="1">
      <c r="AT38" s="69" t="s">
        <v>16</v>
      </c>
      <c r="AU38" s="56" t="s">
        <v>58</v>
      </c>
      <c r="AV38" s="56"/>
      <c r="AW38" s="56"/>
      <c r="AX38" s="56"/>
      <c r="AY38" s="56"/>
      <c r="AZ38" s="56"/>
      <c r="BA38" s="56"/>
      <c r="BB38" s="56"/>
      <c r="BC38" s="56"/>
      <c r="BD38" s="56"/>
      <c r="BE38" s="56"/>
      <c r="BF38" s="56"/>
      <c r="BG38" s="56"/>
      <c r="BH38" s="56"/>
      <c r="BI38" s="56"/>
      <c r="BJ38" s="56"/>
      <c r="BK38" s="56"/>
      <c r="BL38" s="56"/>
      <c r="BM38" s="56"/>
      <c r="BN38" s="56"/>
      <c r="BO38" s="56"/>
      <c r="BP38" s="56"/>
      <c r="BQ38" s="66"/>
      <c r="BR38" s="66"/>
      <c r="BS38" s="66"/>
      <c r="BT38" s="66"/>
      <c r="BU38" s="66"/>
      <c r="BV38" s="66"/>
      <c r="BW38" s="66"/>
      <c r="BX38" s="66"/>
      <c r="BY38" s="66"/>
    </row>
    <row r="39" spans="46:77" ht="19.5" customHeight="1">
      <c r="AT39" s="59"/>
      <c r="AU39" s="59"/>
      <c r="AV39" s="59"/>
      <c r="AW39" s="56"/>
      <c r="AX39" s="56"/>
      <c r="AY39" s="56"/>
      <c r="AZ39" s="56"/>
      <c r="BA39" s="56"/>
      <c r="BB39" s="56"/>
      <c r="BC39" s="56"/>
      <c r="BD39" s="56"/>
      <c r="BE39" s="56"/>
      <c r="BF39" s="56"/>
      <c r="BG39" s="56"/>
      <c r="BH39" s="56"/>
      <c r="BI39" s="56"/>
      <c r="BJ39" s="56"/>
      <c r="BK39" s="56"/>
      <c r="BL39" s="56"/>
      <c r="BM39" s="56"/>
      <c r="BN39" s="56"/>
      <c r="BO39" s="56"/>
      <c r="BP39" s="56"/>
      <c r="BQ39" s="66"/>
      <c r="BR39" s="66"/>
      <c r="BS39" s="66"/>
      <c r="BT39" s="66"/>
      <c r="BU39" s="66"/>
      <c r="BV39" s="66"/>
      <c r="BW39" s="66"/>
      <c r="BX39" s="66"/>
      <c r="BY39" s="66"/>
    </row>
    <row r="40" spans="46:77" ht="19.5" customHeight="1">
      <c r="AT40" s="71" t="s">
        <v>19</v>
      </c>
      <c r="AU40" s="72" t="s">
        <v>59</v>
      </c>
      <c r="AV40" s="72"/>
      <c r="AW40" s="63"/>
      <c r="AX40" s="63"/>
      <c r="AY40" s="63"/>
      <c r="AZ40" s="63"/>
      <c r="BA40" s="63"/>
      <c r="BB40" s="63"/>
      <c r="BC40" s="63"/>
      <c r="BD40" s="63"/>
      <c r="BE40" s="63"/>
      <c r="BF40" s="63"/>
      <c r="BG40" s="63"/>
      <c r="BH40" s="63"/>
      <c r="BI40" s="63"/>
      <c r="BJ40" s="56"/>
      <c r="BK40" s="56"/>
      <c r="BL40" s="56"/>
      <c r="BM40" s="56"/>
      <c r="BN40" s="56"/>
      <c r="BO40" s="56"/>
      <c r="BP40" s="56"/>
      <c r="BQ40" s="66"/>
      <c r="BR40" s="66"/>
      <c r="BS40" s="66"/>
      <c r="BT40" s="66"/>
      <c r="BU40" s="66"/>
      <c r="BV40" s="66"/>
      <c r="BW40" s="66"/>
      <c r="BX40" s="66"/>
      <c r="BY40" s="66"/>
    </row>
    <row r="41" spans="46:77" ht="19.5" customHeight="1">
      <c r="AT41" s="73"/>
      <c r="AU41" s="56"/>
      <c r="AV41" s="56"/>
      <c r="AW41" s="56"/>
      <c r="AX41" s="56"/>
      <c r="AY41" s="56"/>
      <c r="AZ41" s="56"/>
      <c r="BA41" s="56"/>
      <c r="BB41" s="56"/>
      <c r="BC41" s="56"/>
      <c r="BD41" s="56"/>
      <c r="BE41" s="56"/>
      <c r="BF41" s="56"/>
      <c r="BG41" s="56"/>
      <c r="BH41" s="63"/>
      <c r="BI41" s="63"/>
      <c r="BJ41" s="56"/>
      <c r="BK41" s="56"/>
      <c r="BL41" s="56"/>
      <c r="BM41" s="56"/>
      <c r="BN41" s="56"/>
      <c r="BO41" s="56"/>
      <c r="BP41" s="56"/>
      <c r="BQ41" s="66"/>
      <c r="BR41" s="66"/>
      <c r="BS41" s="66"/>
      <c r="BT41" s="66"/>
      <c r="BU41" s="66"/>
      <c r="BV41" s="66"/>
      <c r="BW41" s="66"/>
      <c r="BX41" s="66"/>
      <c r="BY41" s="66"/>
    </row>
    <row r="42" spans="46:77" ht="19.5" customHeight="1">
      <c r="AT42" s="71" t="s">
        <v>36</v>
      </c>
      <c r="AU42" s="72" t="s">
        <v>60</v>
      </c>
      <c r="AV42" s="72"/>
      <c r="AW42" s="63"/>
      <c r="AX42" s="63"/>
      <c r="AY42" s="63"/>
      <c r="AZ42" s="63"/>
      <c r="BA42" s="63"/>
      <c r="BB42" s="63"/>
      <c r="BC42" s="63"/>
      <c r="BD42" s="63"/>
      <c r="BE42" s="63"/>
      <c r="BF42" s="63"/>
      <c r="BG42" s="63"/>
      <c r="BH42" s="63"/>
      <c r="BI42" s="63"/>
      <c r="BJ42" s="56"/>
      <c r="BK42" s="56"/>
      <c r="BL42" s="56"/>
      <c r="BM42" s="56"/>
      <c r="BN42" s="56"/>
      <c r="BO42" s="56"/>
      <c r="BP42" s="56"/>
      <c r="BQ42" s="66"/>
      <c r="BR42" s="66"/>
      <c r="BS42" s="66"/>
      <c r="BT42" s="66"/>
      <c r="BU42" s="66"/>
      <c r="BV42" s="66"/>
      <c r="BW42" s="66"/>
      <c r="BX42" s="66"/>
      <c r="BY42" s="66"/>
    </row>
    <row r="43" spans="46:77" ht="19.5" customHeight="1">
      <c r="AT43" s="56"/>
      <c r="AU43" s="72"/>
      <c r="AV43" s="72"/>
      <c r="AW43" s="63"/>
      <c r="AX43" s="63"/>
      <c r="AY43" s="63"/>
      <c r="AZ43" s="63"/>
      <c r="BA43" s="63"/>
      <c r="BB43" s="63"/>
      <c r="BC43" s="63"/>
      <c r="BD43" s="63"/>
      <c r="BE43" s="63"/>
      <c r="BF43" s="63"/>
      <c r="BG43" s="63"/>
      <c r="BH43" s="63"/>
      <c r="BI43" s="63"/>
      <c r="BJ43" s="56"/>
      <c r="BK43" s="56"/>
      <c r="BL43" s="56"/>
      <c r="BM43" s="56"/>
      <c r="BN43" s="56"/>
      <c r="BO43" s="56"/>
      <c r="BP43" s="56"/>
      <c r="BQ43" s="66"/>
      <c r="BR43" s="66"/>
      <c r="BS43" s="66"/>
      <c r="BT43" s="66"/>
      <c r="BU43" s="66"/>
      <c r="BV43" s="66"/>
      <c r="BW43" s="66"/>
      <c r="BX43" s="66"/>
      <c r="BY43" s="66"/>
    </row>
    <row r="44" spans="46:77" ht="19.5" customHeight="1">
      <c r="AT44" s="69" t="s">
        <v>37</v>
      </c>
      <c r="AU44" s="56" t="s">
        <v>68</v>
      </c>
      <c r="AV44" s="56"/>
      <c r="BI44" s="63"/>
      <c r="BJ44" s="56"/>
      <c r="BK44" s="56"/>
      <c r="BL44" s="56"/>
      <c r="BM44" s="56"/>
      <c r="BN44" s="56"/>
      <c r="BO44" s="56"/>
      <c r="BP44" s="56"/>
      <c r="BQ44" s="66"/>
      <c r="BR44" s="66"/>
      <c r="BS44" s="66"/>
      <c r="BT44" s="66"/>
      <c r="BU44" s="66"/>
      <c r="BV44" s="66"/>
      <c r="BW44" s="66"/>
      <c r="BX44" s="66"/>
      <c r="BY44" s="66"/>
    </row>
    <row r="45" spans="49:77" ht="19.5" customHeight="1">
      <c r="AW45" s="56"/>
      <c r="AX45" s="56"/>
      <c r="AY45" s="56"/>
      <c r="AZ45" s="56"/>
      <c r="BA45" s="56"/>
      <c r="BB45" s="56"/>
      <c r="BC45" s="56"/>
      <c r="BD45" s="56"/>
      <c r="BE45" s="56"/>
      <c r="BF45" s="56"/>
      <c r="BG45" s="56"/>
      <c r="BH45" s="63"/>
      <c r="BI45" s="63"/>
      <c r="BJ45" s="56"/>
      <c r="BK45" s="56"/>
      <c r="BL45" s="56"/>
      <c r="BM45" s="56"/>
      <c r="BN45" s="56"/>
      <c r="BO45" s="56"/>
      <c r="BP45" s="56"/>
      <c r="BQ45" s="66"/>
      <c r="BR45" s="66"/>
      <c r="BS45" s="66"/>
      <c r="BT45" s="66"/>
      <c r="BU45" s="66"/>
      <c r="BV45" s="66"/>
      <c r="BW45" s="66"/>
      <c r="BX45" s="66"/>
      <c r="BY45" s="66"/>
    </row>
    <row r="46" spans="46:77" ht="19.5" customHeight="1">
      <c r="AT46" s="69"/>
      <c r="AU46" s="63"/>
      <c r="AV46" s="63"/>
      <c r="AW46" s="63"/>
      <c r="AX46" s="63"/>
      <c r="AY46" s="63"/>
      <c r="AZ46" s="63"/>
      <c r="BA46" s="63"/>
      <c r="BB46" s="63"/>
      <c r="BC46" s="63"/>
      <c r="BD46" s="63"/>
      <c r="BE46" s="63"/>
      <c r="BF46" s="63"/>
      <c r="BG46" s="63"/>
      <c r="BH46" s="63"/>
      <c r="BI46" s="63"/>
      <c r="BJ46" s="63"/>
      <c r="BK46" s="56"/>
      <c r="BL46" s="56"/>
      <c r="BM46" s="56"/>
      <c r="BN46" s="56"/>
      <c r="BO46" s="56"/>
      <c r="BP46" s="56"/>
      <c r="BQ46" s="66"/>
      <c r="BR46" s="66"/>
      <c r="BS46" s="66"/>
      <c r="BT46" s="66"/>
      <c r="BU46" s="66"/>
      <c r="BV46" s="66"/>
      <c r="BW46" s="66"/>
      <c r="BX46" s="66"/>
      <c r="BY46" s="66"/>
    </row>
    <row r="47" spans="46:77" ht="19.5" customHeight="1">
      <c r="AT47" s="56"/>
      <c r="AU47" s="63"/>
      <c r="AV47" s="63"/>
      <c r="AW47" s="63"/>
      <c r="AX47" s="63"/>
      <c r="AY47" s="63"/>
      <c r="AZ47" s="63"/>
      <c r="BA47" s="63"/>
      <c r="BB47" s="63"/>
      <c r="BC47" s="63"/>
      <c r="BD47" s="63"/>
      <c r="BE47" s="63"/>
      <c r="BF47" s="63"/>
      <c r="BG47" s="63"/>
      <c r="BH47" s="63"/>
      <c r="BI47" s="63"/>
      <c r="BJ47" s="63"/>
      <c r="BK47" s="56"/>
      <c r="BL47" s="56"/>
      <c r="BM47" s="56"/>
      <c r="BN47" s="56"/>
      <c r="BO47" s="56"/>
      <c r="BP47" s="56"/>
      <c r="BQ47" s="66"/>
      <c r="BR47" s="66"/>
      <c r="BS47" s="66"/>
      <c r="BT47" s="66"/>
      <c r="BU47" s="66"/>
      <c r="BV47" s="66"/>
      <c r="BW47" s="66"/>
      <c r="BX47" s="66"/>
      <c r="BY47" s="66"/>
    </row>
    <row r="48" spans="46:77" ht="19.5" customHeight="1">
      <c r="AT48" s="69"/>
      <c r="AU48" s="63"/>
      <c r="AV48" s="63"/>
      <c r="AW48" s="63"/>
      <c r="AX48" s="63"/>
      <c r="AY48" s="63"/>
      <c r="AZ48" s="63"/>
      <c r="BA48" s="63"/>
      <c r="BB48" s="63"/>
      <c r="BC48" s="63"/>
      <c r="BD48" s="63"/>
      <c r="BE48" s="63"/>
      <c r="BF48" s="63"/>
      <c r="BG48" s="63"/>
      <c r="BH48" s="63"/>
      <c r="BI48" s="63"/>
      <c r="BJ48" s="63"/>
      <c r="BK48" s="56"/>
      <c r="BL48" s="56"/>
      <c r="BM48" s="56"/>
      <c r="BN48" s="56"/>
      <c r="BO48" s="56"/>
      <c r="BP48" s="56"/>
      <c r="BQ48" s="66"/>
      <c r="BR48" s="66"/>
      <c r="BS48" s="66"/>
      <c r="BT48" s="66"/>
      <c r="BU48" s="66"/>
      <c r="BV48" s="66"/>
      <c r="BW48" s="66"/>
      <c r="BX48" s="66"/>
      <c r="BY48" s="66"/>
    </row>
    <row r="49" spans="46:68" ht="19.5" customHeight="1">
      <c r="AT49" s="105" t="s">
        <v>82</v>
      </c>
      <c r="AU49" s="106"/>
      <c r="AV49" s="106"/>
      <c r="AW49" s="107"/>
      <c r="AX49" s="108"/>
      <c r="AY49" s="108"/>
      <c r="AZ49" s="108"/>
      <c r="BA49" s="108"/>
      <c r="BB49" s="108"/>
      <c r="BC49" s="108"/>
      <c r="BD49" s="108"/>
      <c r="BE49" s="108"/>
      <c r="BF49" s="108"/>
      <c r="BG49" s="108"/>
      <c r="BH49" s="108"/>
      <c r="BI49" s="108"/>
      <c r="BJ49" s="108"/>
      <c r="BK49" s="108"/>
      <c r="BL49" s="108"/>
      <c r="BM49" s="108"/>
      <c r="BN49" s="108"/>
      <c r="BO49" s="108"/>
      <c r="BP49" s="108"/>
    </row>
    <row r="50" spans="46:68" ht="19.5" customHeight="1">
      <c r="AT50" s="109" t="s">
        <v>2</v>
      </c>
      <c r="AU50" s="109"/>
      <c r="AV50" s="109"/>
      <c r="AW50" s="107"/>
      <c r="AX50" s="108"/>
      <c r="AY50" s="108"/>
      <c r="AZ50" s="108"/>
      <c r="BA50" s="108"/>
      <c r="BB50" s="108"/>
      <c r="BC50" s="108"/>
      <c r="BD50" s="108"/>
      <c r="BE50" s="108"/>
      <c r="BF50" s="108"/>
      <c r="BG50" s="108"/>
      <c r="BH50" s="108"/>
      <c r="BI50" s="108"/>
      <c r="BJ50" s="108"/>
      <c r="BK50" s="108"/>
      <c r="BL50" s="108"/>
      <c r="BM50" s="108"/>
      <c r="BN50" s="108"/>
      <c r="BO50" s="108"/>
      <c r="BP50" s="108"/>
    </row>
    <row r="51" spans="46:68" ht="19.5" customHeight="1">
      <c r="AT51" s="110" t="s">
        <v>16</v>
      </c>
      <c r="AU51" s="107" t="s">
        <v>83</v>
      </c>
      <c r="AV51" s="107"/>
      <c r="AW51" s="107"/>
      <c r="AX51" s="108"/>
      <c r="AY51" s="108"/>
      <c r="AZ51" s="108"/>
      <c r="BA51" s="108"/>
      <c r="BB51" s="108"/>
      <c r="BC51" s="108"/>
      <c r="BD51" s="108"/>
      <c r="BE51" s="108"/>
      <c r="BF51" s="108"/>
      <c r="BG51" s="108"/>
      <c r="BH51" s="108"/>
      <c r="BI51" s="108"/>
      <c r="BJ51" s="108"/>
      <c r="BK51" s="108"/>
      <c r="BL51" s="108"/>
      <c r="BM51" s="108"/>
      <c r="BN51" s="108"/>
      <c r="BO51" s="108"/>
      <c r="BP51" s="108"/>
    </row>
    <row r="52" spans="46:68" ht="19.5" customHeight="1">
      <c r="AT52" s="106"/>
      <c r="AU52" s="106"/>
      <c r="AV52" s="106"/>
      <c r="AW52" s="107"/>
      <c r="AX52" s="108"/>
      <c r="AY52" s="108"/>
      <c r="AZ52" s="108"/>
      <c r="BA52" s="108"/>
      <c r="BB52" s="108"/>
      <c r="BC52" s="108"/>
      <c r="BD52" s="108"/>
      <c r="BE52" s="108"/>
      <c r="BF52" s="108"/>
      <c r="BG52" s="108"/>
      <c r="BH52" s="108"/>
      <c r="BI52" s="108"/>
      <c r="BJ52" s="108"/>
      <c r="BK52" s="108"/>
      <c r="BL52" s="108"/>
      <c r="BM52" s="108"/>
      <c r="BN52" s="108"/>
      <c r="BO52" s="108"/>
      <c r="BP52" s="108"/>
    </row>
    <row r="53" spans="46:68" ht="19.5" customHeight="1">
      <c r="AT53" s="111" t="s">
        <v>19</v>
      </c>
      <c r="AU53" s="112" t="s">
        <v>84</v>
      </c>
      <c r="AV53" s="112"/>
      <c r="AW53" s="113"/>
      <c r="AX53" s="108"/>
      <c r="AY53" s="108"/>
      <c r="AZ53" s="108"/>
      <c r="BA53" s="108"/>
      <c r="BB53" s="108"/>
      <c r="BC53" s="108"/>
      <c r="BD53" s="108"/>
      <c r="BE53" s="108"/>
      <c r="BF53" s="108"/>
      <c r="BG53" s="108"/>
      <c r="BH53" s="108"/>
      <c r="BI53" s="108"/>
      <c r="BJ53" s="108"/>
      <c r="BK53" s="108"/>
      <c r="BL53" s="108"/>
      <c r="BM53" s="108"/>
      <c r="BN53" s="108"/>
      <c r="BO53" s="108"/>
      <c r="BP53" s="108"/>
    </row>
    <row r="54" spans="46:49" ht="19.5" customHeight="1">
      <c r="AT54" s="73"/>
      <c r="AU54" s="56"/>
      <c r="AV54" s="56"/>
      <c r="AW54" s="56"/>
    </row>
    <row r="55" spans="46:49" ht="19.5" customHeight="1">
      <c r="AT55" s="71"/>
      <c r="AU55" s="72"/>
      <c r="AV55" s="72"/>
      <c r="AW55" s="63"/>
    </row>
  </sheetData>
  <sheetProtection/>
  <mergeCells count="64">
    <mergeCell ref="K22:N23"/>
    <mergeCell ref="G20:J21"/>
    <mergeCell ref="A4:A31"/>
    <mergeCell ref="C4:D6"/>
    <mergeCell ref="C7:D9"/>
    <mergeCell ref="J8:J9"/>
    <mergeCell ref="C10:D12"/>
    <mergeCell ref="F16:H16"/>
    <mergeCell ref="G22:J23"/>
    <mergeCell ref="C15:D16"/>
    <mergeCell ref="AF20:AH21"/>
    <mergeCell ref="O22:R23"/>
    <mergeCell ref="S22:V23"/>
    <mergeCell ref="AF22:AH23"/>
    <mergeCell ref="AA22:AD23"/>
    <mergeCell ref="AA20:AD21"/>
    <mergeCell ref="AO1:AP2"/>
    <mergeCell ref="Q8:S9"/>
    <mergeCell ref="AE18:AI19"/>
    <mergeCell ref="H10:P10"/>
    <mergeCell ref="H11:P12"/>
    <mergeCell ref="F14:H14"/>
    <mergeCell ref="X4:AN8"/>
    <mergeCell ref="P14:S14"/>
    <mergeCell ref="AA18:AD19"/>
    <mergeCell ref="L14:N14"/>
    <mergeCell ref="K28:N31"/>
    <mergeCell ref="AF29:AH31"/>
    <mergeCell ref="AA26:AD27"/>
    <mergeCell ref="AE26:AI27"/>
    <mergeCell ref="C22:F23"/>
    <mergeCell ref="S28:V31"/>
    <mergeCell ref="W28:Z31"/>
    <mergeCell ref="C28:F31"/>
    <mergeCell ref="G28:J31"/>
    <mergeCell ref="AE28:AG28"/>
    <mergeCell ref="W26:Z27"/>
    <mergeCell ref="W18:Z19"/>
    <mergeCell ref="O28:R31"/>
    <mergeCell ref="O20:R21"/>
    <mergeCell ref="S20:V21"/>
    <mergeCell ref="W20:Z21"/>
    <mergeCell ref="W22:Z23"/>
    <mergeCell ref="S18:V19"/>
    <mergeCell ref="C13:D14"/>
    <mergeCell ref="C26:F27"/>
    <mergeCell ref="G26:J27"/>
    <mergeCell ref="K26:N27"/>
    <mergeCell ref="O26:R27"/>
    <mergeCell ref="S26:V27"/>
    <mergeCell ref="G18:J19"/>
    <mergeCell ref="K18:N19"/>
    <mergeCell ref="L16:N16"/>
    <mergeCell ref="C18:F19"/>
    <mergeCell ref="K20:N21"/>
    <mergeCell ref="AA28:AD31"/>
    <mergeCell ref="C20:F21"/>
    <mergeCell ref="J4:M4"/>
    <mergeCell ref="F6:R6"/>
    <mergeCell ref="F8:I9"/>
    <mergeCell ref="L8:P9"/>
    <mergeCell ref="F4:H4"/>
    <mergeCell ref="P16:S16"/>
    <mergeCell ref="O18:R19"/>
  </mergeCells>
  <conditionalFormatting sqref="AF29:AH31">
    <cfRule type="cellIs" priority="2" dxfId="54" operator="greaterThan" stopIfTrue="1">
      <formula>"応募超過"</formula>
    </cfRule>
    <cfRule type="cellIs" priority="3" dxfId="54" operator="greaterThan" stopIfTrue="1">
      <formula>$AH$28</formula>
    </cfRule>
    <cfRule type="cellIs" priority="4" dxfId="51" operator="greaterThan" stopIfTrue="1">
      <formula>$AH$28</formula>
    </cfRule>
    <cfRule type="cellIs" priority="1" dxfId="55" operator="greaterThan" stopIfTrue="1">
      <formula>6</formula>
    </cfRule>
    <cfRule type="cellIs" priority="5" dxfId="52" operator="greaterThan" stopIfTrue="1">
      <formula>7</formula>
    </cfRule>
    <cfRule type="cellIs" priority="6" dxfId="56" operator="greaterThan" stopIfTrue="1">
      <formula>$AH$28</formula>
    </cfRule>
    <cfRule type="containsErrors" priority="7" dxfId="56" stopIfTrue="1">
      <formula>ISERROR(AF29)</formula>
    </cfRule>
    <cfRule type="cellIs" priority="8" dxfId="54" operator="greaterThan" stopIfTrue="1">
      <formula>$AH$28</formula>
    </cfRule>
  </conditionalFormatting>
  <printOptions/>
  <pageMargins left="0.1968503937007874" right="0.1968503937007874" top="0.2755905511811024" bottom="0.1968503937007874" header="0.1968503937007874" footer="0.1968503937007874"/>
  <pageSetup horizontalDpi="600" verticalDpi="600" orientation="landscape" paperSize="9" scale="95" r:id="rId3"/>
  <drawing r:id="rId2"/>
  <legacy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B1:BJ42"/>
  <sheetViews>
    <sheetView tabSelected="1" zoomScale="75" zoomScaleNormal="75" zoomScalePageLayoutView="0" workbookViewId="0" topLeftCell="A1">
      <selection activeCell="G3" sqref="G3:I3"/>
    </sheetView>
  </sheetViews>
  <sheetFormatPr defaultColWidth="3.625" defaultRowHeight="19.5" customHeight="1"/>
  <cols>
    <col min="1" max="1" width="3.625" style="0" customWidth="1"/>
    <col min="2" max="2" width="4.875" style="0" customWidth="1"/>
    <col min="3" max="3" width="6.00390625" style="0" customWidth="1"/>
    <col min="4" max="42" width="3.625" style="0" customWidth="1"/>
    <col min="43" max="43" width="5.25390625" style="0" customWidth="1"/>
    <col min="44" max="47" width="3.625" style="0" customWidth="1"/>
    <col min="48" max="48" width="4.50390625" style="0" customWidth="1"/>
    <col min="49" max="53" width="3.625" style="0" customWidth="1"/>
    <col min="54" max="54" width="11.00390625" style="0" bestFit="1" customWidth="1"/>
  </cols>
  <sheetData>
    <row r="1" spans="3:50" ht="30.75" customHeight="1" thickBot="1">
      <c r="C1" s="192" t="s">
        <v>123</v>
      </c>
      <c r="D1" s="171"/>
      <c r="E1" s="171"/>
      <c r="F1" s="171"/>
      <c r="G1" s="192" t="s">
        <v>114</v>
      </c>
      <c r="H1" s="171"/>
      <c r="I1" s="171"/>
      <c r="J1" s="171"/>
      <c r="K1" s="171"/>
      <c r="L1" s="171"/>
      <c r="M1" s="171"/>
      <c r="N1" s="171"/>
      <c r="O1" s="171"/>
      <c r="P1" s="171"/>
      <c r="Q1" s="171"/>
      <c r="R1" s="171"/>
      <c r="S1" s="171"/>
      <c r="T1" s="171"/>
      <c r="U1" s="171"/>
      <c r="V1" s="171"/>
      <c r="W1" s="171"/>
      <c r="X1" s="171"/>
      <c r="Y1" s="171"/>
      <c r="Z1" s="171"/>
      <c r="AA1" s="171"/>
      <c r="AB1" s="171"/>
      <c r="AC1" s="171"/>
      <c r="AD1" s="171"/>
      <c r="AE1" s="171"/>
      <c r="AI1" s="356" t="s">
        <v>112</v>
      </c>
      <c r="AJ1" s="357"/>
      <c r="AK1" s="357"/>
      <c r="AL1" s="357"/>
      <c r="AM1" s="358"/>
      <c r="AN1" s="356" t="s">
        <v>113</v>
      </c>
      <c r="AO1" s="357"/>
      <c r="AP1" s="357"/>
      <c r="AQ1" s="357"/>
      <c r="AR1" s="357"/>
      <c r="AS1" s="357"/>
      <c r="AT1" s="357"/>
      <c r="AU1" s="357"/>
      <c r="AV1" s="358"/>
      <c r="AW1" s="409" t="s">
        <v>44</v>
      </c>
      <c r="AX1" s="409"/>
    </row>
    <row r="2" spans="3:50" ht="19.5" customHeight="1" thickBot="1">
      <c r="C2" s="22"/>
      <c r="D2" s="114"/>
      <c r="E2" s="114"/>
      <c r="F2" s="114"/>
      <c r="G2" s="114"/>
      <c r="H2" s="114"/>
      <c r="I2" s="114"/>
      <c r="J2" s="114"/>
      <c r="K2" s="114"/>
      <c r="L2" s="115"/>
      <c r="M2" s="114"/>
      <c r="N2" s="114"/>
      <c r="O2" s="114"/>
      <c r="P2" s="114"/>
      <c r="Q2" s="114"/>
      <c r="R2" s="114"/>
      <c r="S2" s="114"/>
      <c r="T2" s="114"/>
      <c r="U2" s="114"/>
      <c r="V2" s="114"/>
      <c r="W2" s="114"/>
      <c r="X2" s="114"/>
      <c r="Y2" s="22"/>
      <c r="Z2" s="22"/>
      <c r="AA2" s="22"/>
      <c r="AB2" s="22"/>
      <c r="AC2" s="22"/>
      <c r="AD2" s="22"/>
      <c r="AE2" s="22"/>
      <c r="AF2" s="22"/>
      <c r="AG2" s="22"/>
      <c r="AH2" s="22"/>
      <c r="AI2" s="22"/>
      <c r="AJ2" s="22"/>
      <c r="AK2" s="22"/>
      <c r="AL2" s="22"/>
      <c r="AM2" s="22"/>
      <c r="AN2" s="22"/>
      <c r="AO2" s="78"/>
      <c r="AP2" s="140"/>
      <c r="AQ2" s="140"/>
      <c r="AW2" s="410"/>
      <c r="AX2" s="410"/>
    </row>
    <row r="3" spans="2:51" ht="19.5" customHeight="1" thickTop="1">
      <c r="B3" s="390" t="s">
        <v>151</v>
      </c>
      <c r="C3" s="116"/>
      <c r="D3" s="396" t="s">
        <v>22</v>
      </c>
      <c r="E3" s="397"/>
      <c r="F3" s="172" t="s">
        <v>95</v>
      </c>
      <c r="G3" s="446"/>
      <c r="H3" s="446"/>
      <c r="I3" s="446"/>
      <c r="J3" s="173" t="s">
        <v>96</v>
      </c>
      <c r="K3" s="441"/>
      <c r="L3" s="441"/>
      <c r="M3" s="441"/>
      <c r="N3" s="441"/>
      <c r="O3" s="173" t="s">
        <v>97</v>
      </c>
      <c r="P3" s="173"/>
      <c r="Q3" s="173"/>
      <c r="R3" s="173"/>
      <c r="S3" s="173"/>
      <c r="T3" s="174"/>
      <c r="U3" s="175"/>
      <c r="V3" s="162"/>
      <c r="W3" s="176"/>
      <c r="X3" s="141"/>
      <c r="Y3" s="423" t="s">
        <v>178</v>
      </c>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5"/>
      <c r="AY3" s="193"/>
    </row>
    <row r="4" spans="2:51" ht="19.5" customHeight="1" thickBot="1">
      <c r="B4" s="391"/>
      <c r="C4" s="22"/>
      <c r="D4" s="398"/>
      <c r="E4" s="399"/>
      <c r="F4" s="177"/>
      <c r="G4" s="127"/>
      <c r="H4" s="127"/>
      <c r="I4" s="127"/>
      <c r="J4" s="127"/>
      <c r="K4" s="127"/>
      <c r="L4" s="127"/>
      <c r="M4" s="127"/>
      <c r="N4" s="127"/>
      <c r="O4" s="127"/>
      <c r="P4" s="127"/>
      <c r="Q4" s="127"/>
      <c r="R4" s="127"/>
      <c r="S4" s="127"/>
      <c r="T4" s="178"/>
      <c r="U4" s="175"/>
      <c r="V4" s="176"/>
      <c r="W4" s="176"/>
      <c r="X4" s="141"/>
      <c r="Y4" s="426"/>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8"/>
      <c r="AY4" s="193" t="s">
        <v>116</v>
      </c>
    </row>
    <row r="5" spans="2:51" ht="19.5" customHeight="1">
      <c r="B5" s="391"/>
      <c r="C5" s="231" t="s">
        <v>98</v>
      </c>
      <c r="D5" s="362"/>
      <c r="E5" s="363"/>
      <c r="F5" s="177"/>
      <c r="G5" s="439"/>
      <c r="H5" s="439"/>
      <c r="I5" s="439"/>
      <c r="J5" s="439"/>
      <c r="K5" s="439"/>
      <c r="L5" s="439"/>
      <c r="M5" s="439"/>
      <c r="N5" s="439"/>
      <c r="O5" s="439"/>
      <c r="P5" s="439"/>
      <c r="Q5" s="439"/>
      <c r="R5" s="439"/>
      <c r="S5" s="439"/>
      <c r="T5" s="440"/>
      <c r="U5" s="175"/>
      <c r="V5" s="128"/>
      <c r="W5" s="128"/>
      <c r="X5" s="22"/>
      <c r="Y5" s="429" t="s">
        <v>179</v>
      </c>
      <c r="Z5" s="430"/>
      <c r="AA5" s="430"/>
      <c r="AB5" s="430"/>
      <c r="AC5" s="430"/>
      <c r="AD5" s="430"/>
      <c r="AE5" s="430"/>
      <c r="AF5" s="430"/>
      <c r="AG5" s="430"/>
      <c r="AH5" s="430"/>
      <c r="AI5" s="430"/>
      <c r="AJ5" s="430"/>
      <c r="AK5" s="430"/>
      <c r="AL5" s="430"/>
      <c r="AM5" s="430"/>
      <c r="AN5" s="430"/>
      <c r="AO5" s="430"/>
      <c r="AP5" s="430"/>
      <c r="AQ5" s="430"/>
      <c r="AR5" s="430"/>
      <c r="AS5" s="430"/>
      <c r="AT5" s="430"/>
      <c r="AU5" s="430"/>
      <c r="AV5" s="430"/>
      <c r="AW5" s="430"/>
      <c r="AX5" s="431"/>
      <c r="AY5" s="193" t="s">
        <v>117</v>
      </c>
    </row>
    <row r="6" spans="2:51" ht="19.5" customHeight="1" thickBot="1">
      <c r="B6" s="391"/>
      <c r="C6" s="22"/>
      <c r="D6" s="360" t="s">
        <v>4</v>
      </c>
      <c r="E6" s="361"/>
      <c r="F6" s="179" t="s">
        <v>99</v>
      </c>
      <c r="G6" s="180"/>
      <c r="H6" s="180"/>
      <c r="I6" s="444"/>
      <c r="J6" s="444"/>
      <c r="K6" s="444"/>
      <c r="L6" s="444"/>
      <c r="M6" s="444"/>
      <c r="N6" s="444"/>
      <c r="O6" s="444"/>
      <c r="P6" s="444"/>
      <c r="Q6" s="444"/>
      <c r="R6" s="444"/>
      <c r="S6" s="444"/>
      <c r="T6" s="445"/>
      <c r="U6" s="175"/>
      <c r="V6" s="128"/>
      <c r="W6" s="128"/>
      <c r="X6" s="22"/>
      <c r="Y6" s="432"/>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c r="AY6" s="193" t="s">
        <v>118</v>
      </c>
    </row>
    <row r="7" spans="2:51" ht="40.5" customHeight="1">
      <c r="B7" s="391"/>
      <c r="C7" s="22"/>
      <c r="D7" s="362"/>
      <c r="E7" s="363"/>
      <c r="F7" s="421"/>
      <c r="G7" s="422"/>
      <c r="H7" s="442" t="s">
        <v>160</v>
      </c>
      <c r="I7" s="442"/>
      <c r="J7" s="422"/>
      <c r="K7" s="422"/>
      <c r="L7" s="422"/>
      <c r="M7" s="422"/>
      <c r="N7" s="422"/>
      <c r="O7" s="422"/>
      <c r="P7" s="422"/>
      <c r="Q7" s="422"/>
      <c r="R7" s="442" t="s">
        <v>153</v>
      </c>
      <c r="S7" s="442"/>
      <c r="T7" s="443"/>
      <c r="U7" s="175"/>
      <c r="V7" s="128"/>
      <c r="W7" s="420" t="s">
        <v>163</v>
      </c>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193" t="s">
        <v>119</v>
      </c>
    </row>
    <row r="8" spans="2:51" ht="19.5" customHeight="1">
      <c r="B8" s="391"/>
      <c r="C8" s="117"/>
      <c r="D8" s="360" t="s">
        <v>21</v>
      </c>
      <c r="E8" s="361"/>
      <c r="F8" s="179" t="s">
        <v>100</v>
      </c>
      <c r="G8" s="180"/>
      <c r="H8" s="180"/>
      <c r="I8" s="435"/>
      <c r="J8" s="435"/>
      <c r="K8" s="435"/>
      <c r="L8" s="435"/>
      <c r="M8" s="435"/>
      <c r="N8" s="435"/>
      <c r="O8" s="435"/>
      <c r="P8" s="435"/>
      <c r="Q8" s="435"/>
      <c r="R8" s="435"/>
      <c r="S8" s="435"/>
      <c r="T8" s="436"/>
      <c r="U8" s="175"/>
      <c r="V8" s="128"/>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193" t="s">
        <v>120</v>
      </c>
    </row>
    <row r="9" spans="2:51" ht="40.5" customHeight="1">
      <c r="B9" s="391"/>
      <c r="C9" s="22"/>
      <c r="D9" s="362"/>
      <c r="E9" s="363"/>
      <c r="F9" s="177"/>
      <c r="G9" s="181"/>
      <c r="H9" s="182"/>
      <c r="I9" s="406"/>
      <c r="J9" s="406"/>
      <c r="K9" s="406"/>
      <c r="L9" s="406"/>
      <c r="M9" s="406"/>
      <c r="N9" s="406"/>
      <c r="O9" s="406"/>
      <c r="P9" s="406"/>
      <c r="Q9" s="406"/>
      <c r="R9" s="406"/>
      <c r="S9" s="406"/>
      <c r="T9" s="407"/>
      <c r="U9" s="175"/>
      <c r="V9" s="128"/>
      <c r="W9" s="128"/>
      <c r="X9" s="151"/>
      <c r="Y9" s="220" t="s">
        <v>30</v>
      </c>
      <c r="Z9" s="451" t="s">
        <v>171</v>
      </c>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1"/>
      <c r="AY9" s="193" t="s">
        <v>121</v>
      </c>
    </row>
    <row r="10" spans="2:62" ht="19.5" customHeight="1">
      <c r="B10" s="391"/>
      <c r="C10" s="117"/>
      <c r="D10" s="367" t="s">
        <v>101</v>
      </c>
      <c r="E10" s="368"/>
      <c r="F10" s="183" t="s">
        <v>25</v>
      </c>
      <c r="G10" s="184"/>
      <c r="H10" s="184"/>
      <c r="I10" s="184"/>
      <c r="J10" s="184"/>
      <c r="K10" s="184"/>
      <c r="L10" s="184"/>
      <c r="M10" s="184"/>
      <c r="N10" s="184"/>
      <c r="O10" s="184"/>
      <c r="P10" s="184"/>
      <c r="Q10" s="184"/>
      <c r="R10" s="184"/>
      <c r="S10" s="184"/>
      <c r="T10" s="185"/>
      <c r="U10" s="175"/>
      <c r="V10" s="128"/>
      <c r="W10" s="128"/>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1"/>
      <c r="AY10" s="193" t="s">
        <v>122</v>
      </c>
      <c r="AZ10" s="139"/>
      <c r="BA10" s="139"/>
      <c r="BB10" s="139"/>
      <c r="BC10" s="139"/>
      <c r="BD10" s="139"/>
      <c r="BE10" s="139"/>
      <c r="BF10" s="139"/>
      <c r="BG10" s="139"/>
      <c r="BH10" s="139"/>
      <c r="BI10" s="139"/>
      <c r="BJ10" s="139"/>
    </row>
    <row r="11" spans="2:62" ht="19.5" customHeight="1">
      <c r="B11" s="391"/>
      <c r="C11" s="22"/>
      <c r="D11" s="437"/>
      <c r="E11" s="438"/>
      <c r="F11" s="186"/>
      <c r="G11" s="364"/>
      <c r="H11" s="364"/>
      <c r="I11" s="364"/>
      <c r="J11" s="364"/>
      <c r="K11" s="187" t="s">
        <v>102</v>
      </c>
      <c r="L11" s="364"/>
      <c r="M11" s="364"/>
      <c r="N11" s="364"/>
      <c r="O11" s="364"/>
      <c r="P11" s="187" t="s">
        <v>102</v>
      </c>
      <c r="Q11" s="364"/>
      <c r="R11" s="364"/>
      <c r="S11" s="364"/>
      <c r="T11" s="380"/>
      <c r="U11" s="175"/>
      <c r="V11" s="128"/>
      <c r="W11" s="128"/>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1"/>
      <c r="AY11" s="193" t="s">
        <v>123</v>
      </c>
      <c r="AZ11" s="139"/>
      <c r="BA11" s="139"/>
      <c r="BB11" s="139"/>
      <c r="BC11" s="139"/>
      <c r="BD11" s="139"/>
      <c r="BE11" s="139"/>
      <c r="BF11" s="139"/>
      <c r="BG11" s="139"/>
      <c r="BH11" s="139"/>
      <c r="BI11" s="139"/>
      <c r="BJ11" s="139"/>
    </row>
    <row r="12" spans="2:62" ht="19.5" customHeight="1">
      <c r="B12" s="391"/>
      <c r="C12" s="22"/>
      <c r="D12" s="367" t="s">
        <v>103</v>
      </c>
      <c r="E12" s="368"/>
      <c r="F12" s="183" t="s">
        <v>25</v>
      </c>
      <c r="G12" s="188"/>
      <c r="H12" s="188"/>
      <c r="I12" s="188"/>
      <c r="J12" s="188"/>
      <c r="K12" s="188"/>
      <c r="L12" s="188"/>
      <c r="M12" s="188"/>
      <c r="N12" s="188"/>
      <c r="O12" s="188"/>
      <c r="P12" s="188"/>
      <c r="Q12" s="188"/>
      <c r="R12" s="188"/>
      <c r="S12" s="188"/>
      <c r="T12" s="189"/>
      <c r="U12" s="175"/>
      <c r="V12" s="128"/>
      <c r="W12" s="408" t="s">
        <v>49</v>
      </c>
      <c r="X12" s="408"/>
      <c r="Y12" s="408"/>
      <c r="Z12" s="408"/>
      <c r="AA12" s="120"/>
      <c r="AB12" s="120"/>
      <c r="AC12" s="122"/>
      <c r="AD12" s="123"/>
      <c r="AE12" s="120"/>
      <c r="AF12" s="120"/>
      <c r="AG12" s="120"/>
      <c r="AH12" s="120"/>
      <c r="AI12" s="120"/>
      <c r="AJ12" s="123"/>
      <c r="AK12" s="123"/>
      <c r="AL12" s="123"/>
      <c r="AM12" s="123"/>
      <c r="AN12" s="120"/>
      <c r="AO12" s="120"/>
      <c r="AP12" s="120"/>
      <c r="AQ12" s="120"/>
      <c r="AW12" s="139"/>
      <c r="AX12" s="139"/>
      <c r="AY12" s="193" t="s">
        <v>124</v>
      </c>
      <c r="AZ12" s="139"/>
      <c r="BA12" s="139"/>
      <c r="BB12" s="139"/>
      <c r="BC12" s="139"/>
      <c r="BD12" s="139"/>
      <c r="BE12" s="139"/>
      <c r="BF12" s="139"/>
      <c r="BG12" s="139"/>
      <c r="BH12" s="139"/>
      <c r="BI12" s="139"/>
      <c r="BJ12" s="139"/>
    </row>
    <row r="13" spans="2:51" ht="19.5" customHeight="1" thickBot="1">
      <c r="B13" s="391"/>
      <c r="C13" s="22"/>
      <c r="D13" s="369"/>
      <c r="E13" s="370"/>
      <c r="F13" s="190"/>
      <c r="G13" s="365"/>
      <c r="H13" s="365"/>
      <c r="I13" s="365"/>
      <c r="J13" s="365"/>
      <c r="K13" s="191" t="s">
        <v>102</v>
      </c>
      <c r="L13" s="365"/>
      <c r="M13" s="365"/>
      <c r="N13" s="365"/>
      <c r="O13" s="365"/>
      <c r="P13" s="191" t="s">
        <v>102</v>
      </c>
      <c r="Q13" s="365"/>
      <c r="R13" s="365"/>
      <c r="S13" s="365"/>
      <c r="T13" s="366"/>
      <c r="U13" s="175"/>
      <c r="V13" s="128"/>
      <c r="W13" s="128"/>
      <c r="Z13" s="124" t="s">
        <v>50</v>
      </c>
      <c r="AB13" s="120"/>
      <c r="AC13" s="120"/>
      <c r="AD13" s="120"/>
      <c r="AE13" s="120"/>
      <c r="AF13" s="120"/>
      <c r="AG13" s="121" t="s">
        <v>5</v>
      </c>
      <c r="AI13" s="124"/>
      <c r="AJ13" s="124"/>
      <c r="AK13" s="124"/>
      <c r="AL13" s="124"/>
      <c r="AM13" s="124"/>
      <c r="AN13" s="124"/>
      <c r="AO13" s="124"/>
      <c r="AP13" s="124"/>
      <c r="AQ13" s="124"/>
      <c r="AR13" s="64"/>
      <c r="AY13" s="193" t="s">
        <v>125</v>
      </c>
    </row>
    <row r="14" spans="2:51" ht="19.5" customHeight="1" thickTop="1">
      <c r="B14" s="391"/>
      <c r="C14" s="22"/>
      <c r="D14" s="181"/>
      <c r="E14" s="181"/>
      <c r="F14" s="127"/>
      <c r="G14" s="125"/>
      <c r="H14" s="125"/>
      <c r="I14" s="125"/>
      <c r="J14" s="126"/>
      <c r="K14" s="126"/>
      <c r="L14" s="126"/>
      <c r="M14" s="125"/>
      <c r="N14" s="125"/>
      <c r="O14" s="125"/>
      <c r="P14" s="126"/>
      <c r="Q14" s="125"/>
      <c r="S14" s="193" t="s">
        <v>47</v>
      </c>
      <c r="T14" s="125"/>
      <c r="U14" s="127"/>
      <c r="V14" s="128"/>
      <c r="W14" s="128"/>
      <c r="Z14" s="120"/>
      <c r="AA14" s="120"/>
      <c r="AB14" s="120"/>
      <c r="AC14" s="120"/>
      <c r="AD14" s="120"/>
      <c r="AE14" s="120"/>
      <c r="AF14" s="120"/>
      <c r="AG14" s="121" t="s">
        <v>6</v>
      </c>
      <c r="AJ14" s="124"/>
      <c r="AK14" s="124"/>
      <c r="AL14" s="124"/>
      <c r="AM14" s="124"/>
      <c r="AN14" s="124"/>
      <c r="AO14" s="124"/>
      <c r="AP14" s="124"/>
      <c r="AQ14" s="124"/>
      <c r="AR14" s="22"/>
      <c r="AS14" s="64"/>
      <c r="AT14" s="12"/>
      <c r="AU14" s="12"/>
      <c r="AV14" s="12"/>
      <c r="AY14" s="193" t="s">
        <v>126</v>
      </c>
    </row>
    <row r="15" spans="2:51" ht="19.5" customHeight="1">
      <c r="B15" s="391"/>
      <c r="C15" s="22"/>
      <c r="D15" s="181"/>
      <c r="E15" s="181"/>
      <c r="F15" s="127"/>
      <c r="G15" s="125"/>
      <c r="H15" s="125"/>
      <c r="I15" s="125"/>
      <c r="J15" s="126"/>
      <c r="K15" s="126"/>
      <c r="L15" s="126"/>
      <c r="M15" s="125"/>
      <c r="N15" s="125"/>
      <c r="O15" s="125"/>
      <c r="P15" s="126"/>
      <c r="Q15" s="125"/>
      <c r="S15" s="193" t="s">
        <v>159</v>
      </c>
      <c r="T15" s="125"/>
      <c r="U15" s="127"/>
      <c r="V15" s="128"/>
      <c r="W15" s="128"/>
      <c r="Z15" s="120"/>
      <c r="AA15" s="120"/>
      <c r="AB15" s="120"/>
      <c r="AC15" s="120"/>
      <c r="AD15" s="120"/>
      <c r="AE15" s="120"/>
      <c r="AF15" s="120"/>
      <c r="AG15" s="121" t="s">
        <v>104</v>
      </c>
      <c r="AJ15" s="22"/>
      <c r="AK15" s="22"/>
      <c r="AL15" s="22"/>
      <c r="AM15" s="22"/>
      <c r="AN15" s="22"/>
      <c r="AO15" s="22"/>
      <c r="AP15" s="22"/>
      <c r="AQ15" s="22"/>
      <c r="AR15" s="22"/>
      <c r="AS15" s="65"/>
      <c r="AY15" s="193" t="s">
        <v>127</v>
      </c>
    </row>
    <row r="16" spans="2:51" ht="19.5" customHeight="1">
      <c r="B16" s="391"/>
      <c r="C16" s="22"/>
      <c r="D16" s="181"/>
      <c r="E16" s="181"/>
      <c r="F16" s="127"/>
      <c r="G16" s="125"/>
      <c r="H16" s="125"/>
      <c r="I16" s="125"/>
      <c r="J16" s="126"/>
      <c r="K16" s="126"/>
      <c r="L16" s="126"/>
      <c r="M16" s="125"/>
      <c r="N16" s="125"/>
      <c r="O16" s="125"/>
      <c r="P16" s="126"/>
      <c r="Q16" s="125"/>
      <c r="R16" s="125"/>
      <c r="S16" s="125"/>
      <c r="T16" s="125"/>
      <c r="U16" s="127"/>
      <c r="V16" s="128"/>
      <c r="W16" s="128"/>
      <c r="Y16" s="120"/>
      <c r="Z16" s="120"/>
      <c r="AA16" s="120"/>
      <c r="AB16" s="120"/>
      <c r="AC16" s="120"/>
      <c r="AD16" s="120"/>
      <c r="AE16" s="120"/>
      <c r="AF16" s="129" t="s">
        <v>105</v>
      </c>
      <c r="AG16" s="247" t="s">
        <v>170</v>
      </c>
      <c r="AH16" s="529"/>
      <c r="AI16" s="529"/>
      <c r="AJ16" s="530"/>
      <c r="AK16" s="530"/>
      <c r="AL16" s="530"/>
      <c r="AM16" s="530"/>
      <c r="AN16" s="530"/>
      <c r="AO16" s="530"/>
      <c r="AP16" s="530"/>
      <c r="AQ16" s="530"/>
      <c r="AR16" s="530"/>
      <c r="AS16" s="530"/>
      <c r="AY16" s="193" t="s">
        <v>128</v>
      </c>
    </row>
    <row r="17" spans="2:51" ht="19.5" customHeight="1">
      <c r="B17" s="391"/>
      <c r="C17" s="22"/>
      <c r="D17" s="181"/>
      <c r="E17" s="181"/>
      <c r="F17" s="127"/>
      <c r="G17" s="125"/>
      <c r="H17" s="125"/>
      <c r="I17" s="125"/>
      <c r="J17" s="126"/>
      <c r="K17" s="126"/>
      <c r="L17" s="126"/>
      <c r="M17" s="125"/>
      <c r="N17" s="125"/>
      <c r="O17" s="125"/>
      <c r="P17" s="126"/>
      <c r="Q17" s="125"/>
      <c r="R17" s="125"/>
      <c r="S17" s="125"/>
      <c r="T17" s="125"/>
      <c r="U17" s="127"/>
      <c r="V17" s="128"/>
      <c r="W17" s="128"/>
      <c r="AY17" s="193" t="s">
        <v>129</v>
      </c>
    </row>
    <row r="18" spans="2:51" ht="19.5" customHeight="1">
      <c r="B18" s="391"/>
      <c r="C18" s="22"/>
      <c r="D18" s="374" t="s">
        <v>106</v>
      </c>
      <c r="E18" s="375"/>
      <c r="F18" s="375"/>
      <c r="G18" s="376"/>
      <c r="H18" s="374" t="s">
        <v>9</v>
      </c>
      <c r="I18" s="375"/>
      <c r="J18" s="375"/>
      <c r="K18" s="376"/>
      <c r="L18" s="374" t="s">
        <v>10</v>
      </c>
      <c r="M18" s="375"/>
      <c r="N18" s="375"/>
      <c r="O18" s="376"/>
      <c r="P18" s="374" t="s">
        <v>11</v>
      </c>
      <c r="Q18" s="375"/>
      <c r="R18" s="375"/>
      <c r="S18" s="376"/>
      <c r="T18" s="374" t="s">
        <v>12</v>
      </c>
      <c r="U18" s="375"/>
      <c r="V18" s="375"/>
      <c r="W18" s="376"/>
      <c r="X18" s="384" t="s">
        <v>13</v>
      </c>
      <c r="Y18" s="385"/>
      <c r="Z18" s="385"/>
      <c r="AA18" s="386"/>
      <c r="AB18" s="384" t="s">
        <v>14</v>
      </c>
      <c r="AC18" s="385"/>
      <c r="AD18" s="385"/>
      <c r="AE18" s="386"/>
      <c r="AF18" s="384" t="s">
        <v>15</v>
      </c>
      <c r="AG18" s="385"/>
      <c r="AH18" s="385"/>
      <c r="AI18" s="385"/>
      <c r="AJ18" s="386"/>
      <c r="AK18" s="118"/>
      <c r="AL18" s="118"/>
      <c r="AM18" s="118"/>
      <c r="AN18" s="118"/>
      <c r="AO18" s="118"/>
      <c r="AP18" s="14"/>
      <c r="AY18" s="193" t="s">
        <v>130</v>
      </c>
    </row>
    <row r="19" spans="2:51" ht="19.5" customHeight="1">
      <c r="B19" s="391"/>
      <c r="C19" s="22"/>
      <c r="D19" s="377"/>
      <c r="E19" s="378"/>
      <c r="F19" s="378"/>
      <c r="G19" s="379"/>
      <c r="H19" s="377"/>
      <c r="I19" s="378"/>
      <c r="J19" s="378"/>
      <c r="K19" s="379"/>
      <c r="L19" s="377"/>
      <c r="M19" s="378"/>
      <c r="N19" s="378"/>
      <c r="O19" s="379"/>
      <c r="P19" s="377"/>
      <c r="Q19" s="378"/>
      <c r="R19" s="378"/>
      <c r="S19" s="379"/>
      <c r="T19" s="377"/>
      <c r="U19" s="378"/>
      <c r="V19" s="378"/>
      <c r="W19" s="379"/>
      <c r="X19" s="387"/>
      <c r="Y19" s="388"/>
      <c r="Z19" s="388"/>
      <c r="AA19" s="389"/>
      <c r="AB19" s="387"/>
      <c r="AC19" s="388"/>
      <c r="AD19" s="388"/>
      <c r="AE19" s="389"/>
      <c r="AF19" s="387"/>
      <c r="AG19" s="388"/>
      <c r="AH19" s="388"/>
      <c r="AI19" s="388"/>
      <c r="AJ19" s="389"/>
      <c r="AK19" s="118"/>
      <c r="AL19" s="118"/>
      <c r="AM19" s="118"/>
      <c r="AN19" s="118"/>
      <c r="AO19" s="118"/>
      <c r="AP19" s="14"/>
      <c r="AY19" s="193" t="s">
        <v>131</v>
      </c>
    </row>
    <row r="20" spans="2:51" ht="46.5" customHeight="1">
      <c r="B20" s="391"/>
      <c r="C20" s="198" t="s">
        <v>69</v>
      </c>
      <c r="D20" s="400" t="s">
        <v>53</v>
      </c>
      <c r="E20" s="401"/>
      <c r="F20" s="401"/>
      <c r="G20" s="402"/>
      <c r="H20" s="381"/>
      <c r="I20" s="382"/>
      <c r="J20" s="382"/>
      <c r="K20" s="383"/>
      <c r="L20" s="381"/>
      <c r="M20" s="382"/>
      <c r="N20" s="382"/>
      <c r="O20" s="383"/>
      <c r="P20" s="381"/>
      <c r="Q20" s="382"/>
      <c r="R20" s="382"/>
      <c r="S20" s="383"/>
      <c r="T20" s="381"/>
      <c r="U20" s="382"/>
      <c r="V20" s="382"/>
      <c r="W20" s="383"/>
      <c r="X20" s="381"/>
      <c r="Y20" s="382"/>
      <c r="Z20" s="382"/>
      <c r="AA20" s="383"/>
      <c r="AB20" s="381"/>
      <c r="AC20" s="382"/>
      <c r="AD20" s="382"/>
      <c r="AE20" s="383"/>
      <c r="AF20" s="232" t="s">
        <v>63</v>
      </c>
      <c r="AG20" s="417">
        <f>IF($R$7=$S$15,SUM(H20:S20),SUM(H20:AE20))</f>
        <v>0</v>
      </c>
      <c r="AH20" s="417"/>
      <c r="AI20" s="417"/>
      <c r="AJ20" s="233" t="s">
        <v>27</v>
      </c>
      <c r="AK20" s="14"/>
      <c r="AL20" s="14"/>
      <c r="AM20" s="418" t="s">
        <v>158</v>
      </c>
      <c r="AN20" s="419"/>
      <c r="AO20" s="419"/>
      <c r="AP20" s="419"/>
      <c r="AQ20" s="419"/>
      <c r="AR20" s="419"/>
      <c r="AS20" s="419"/>
      <c r="AT20" s="419"/>
      <c r="AU20" s="419"/>
      <c r="AV20" s="419"/>
      <c r="AW20" s="419"/>
      <c r="AY20" s="193" t="s">
        <v>132</v>
      </c>
    </row>
    <row r="21" spans="2:51" ht="46.5" customHeight="1">
      <c r="B21" s="391"/>
      <c r="C21" s="198" t="s">
        <v>36</v>
      </c>
      <c r="D21" s="403" t="s">
        <v>17</v>
      </c>
      <c r="E21" s="404"/>
      <c r="F21" s="404"/>
      <c r="G21" s="405"/>
      <c r="H21" s="381"/>
      <c r="I21" s="382"/>
      <c r="J21" s="382"/>
      <c r="K21" s="383"/>
      <c r="L21" s="381"/>
      <c r="M21" s="382"/>
      <c r="N21" s="382"/>
      <c r="O21" s="383"/>
      <c r="P21" s="381"/>
      <c r="Q21" s="382"/>
      <c r="R21" s="382"/>
      <c r="S21" s="383"/>
      <c r="T21" s="381"/>
      <c r="U21" s="382"/>
      <c r="V21" s="382"/>
      <c r="W21" s="383"/>
      <c r="X21" s="381"/>
      <c r="Y21" s="382"/>
      <c r="Z21" s="382"/>
      <c r="AA21" s="383"/>
      <c r="AB21" s="381"/>
      <c r="AC21" s="382"/>
      <c r="AD21" s="382"/>
      <c r="AE21" s="383"/>
      <c r="AF21" s="199"/>
      <c r="AG21" s="450">
        <f>IF($R$7=$S$15,SUM(H21:S21),SUM(H21:AE21))</f>
        <v>0</v>
      </c>
      <c r="AH21" s="450"/>
      <c r="AI21" s="450"/>
      <c r="AJ21" s="200" t="s">
        <v>28</v>
      </c>
      <c r="AK21" s="14"/>
      <c r="AL21" s="14"/>
      <c r="AM21" s="14"/>
      <c r="AN21" s="14"/>
      <c r="AO21" s="14"/>
      <c r="AP21" s="14"/>
      <c r="AY21" s="193" t="s">
        <v>134</v>
      </c>
    </row>
    <row r="22" spans="2:43" ht="19.5" customHeight="1">
      <c r="B22" s="391"/>
      <c r="C22" s="142"/>
      <c r="D22" s="118"/>
      <c r="E22" s="118"/>
      <c r="F22" s="118"/>
      <c r="G22" s="118"/>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3"/>
      <c r="AG22" s="144"/>
      <c r="AH22" s="144"/>
      <c r="AI22" s="144"/>
      <c r="AJ22" s="146"/>
      <c r="AK22" s="147"/>
      <c r="AL22" s="14"/>
      <c r="AM22" s="14"/>
      <c r="AN22" s="14"/>
      <c r="AO22" s="14"/>
      <c r="AP22" s="14"/>
      <c r="AQ22" s="14"/>
    </row>
    <row r="23" spans="2:42" ht="19.5" customHeight="1">
      <c r="B23" s="391"/>
      <c r="C23" s="22"/>
      <c r="D23" s="22" t="s">
        <v>107</v>
      </c>
      <c r="E23" s="22"/>
      <c r="F23" s="22"/>
      <c r="G23" s="22"/>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22"/>
      <c r="AM23" s="22"/>
      <c r="AN23" s="22"/>
      <c r="AO23" s="203">
        <f>ROUNDUP($AG$20*0.05,0)</f>
        <v>0</v>
      </c>
      <c r="AP23" s="66"/>
    </row>
    <row r="24" spans="2:55" ht="19.5" customHeight="1">
      <c r="B24" s="391"/>
      <c r="C24" s="19"/>
      <c r="D24" s="384" t="s">
        <v>106</v>
      </c>
      <c r="E24" s="385"/>
      <c r="F24" s="385"/>
      <c r="G24" s="386"/>
      <c r="H24" s="384" t="s">
        <v>9</v>
      </c>
      <c r="I24" s="385"/>
      <c r="J24" s="385"/>
      <c r="K24" s="386"/>
      <c r="L24" s="384" t="s">
        <v>10</v>
      </c>
      <c r="M24" s="385"/>
      <c r="N24" s="385"/>
      <c r="O24" s="386"/>
      <c r="P24" s="384" t="s">
        <v>11</v>
      </c>
      <c r="Q24" s="385"/>
      <c r="R24" s="385"/>
      <c r="S24" s="386"/>
      <c r="T24" s="384" t="s">
        <v>12</v>
      </c>
      <c r="U24" s="385"/>
      <c r="V24" s="385"/>
      <c r="W24" s="386"/>
      <c r="X24" s="374" t="s">
        <v>13</v>
      </c>
      <c r="Y24" s="375"/>
      <c r="Z24" s="375"/>
      <c r="AA24" s="376"/>
      <c r="AB24" s="374" t="s">
        <v>14</v>
      </c>
      <c r="AC24" s="375"/>
      <c r="AD24" s="375"/>
      <c r="AE24" s="376"/>
      <c r="AF24" s="384" t="s">
        <v>15</v>
      </c>
      <c r="AG24" s="385"/>
      <c r="AH24" s="385"/>
      <c r="AI24" s="385"/>
      <c r="AJ24" s="386"/>
      <c r="AK24" s="411" t="s">
        <v>165</v>
      </c>
      <c r="AL24" s="412"/>
      <c r="AM24" s="412"/>
      <c r="AN24" s="412"/>
      <c r="AO24" s="413"/>
      <c r="AU24" s="132"/>
      <c r="AV24" s="19"/>
      <c r="AW24" s="19"/>
      <c r="AX24" s="19"/>
      <c r="AY24" s="19"/>
      <c r="AZ24" s="133"/>
      <c r="BA24" s="19"/>
      <c r="BB24" s="19"/>
      <c r="BC24" s="19"/>
    </row>
    <row r="25" spans="2:55" ht="19.5" customHeight="1">
      <c r="B25" s="391"/>
      <c r="C25" s="19"/>
      <c r="D25" s="387"/>
      <c r="E25" s="388"/>
      <c r="F25" s="388"/>
      <c r="G25" s="389"/>
      <c r="H25" s="387"/>
      <c r="I25" s="388"/>
      <c r="J25" s="388"/>
      <c r="K25" s="389"/>
      <c r="L25" s="387"/>
      <c r="M25" s="388"/>
      <c r="N25" s="388"/>
      <c r="O25" s="389"/>
      <c r="P25" s="387"/>
      <c r="Q25" s="388"/>
      <c r="R25" s="388"/>
      <c r="S25" s="389"/>
      <c r="T25" s="387"/>
      <c r="U25" s="388"/>
      <c r="V25" s="388"/>
      <c r="W25" s="389"/>
      <c r="X25" s="377"/>
      <c r="Y25" s="378"/>
      <c r="Z25" s="378"/>
      <c r="AA25" s="379"/>
      <c r="AB25" s="377"/>
      <c r="AC25" s="378"/>
      <c r="AD25" s="378"/>
      <c r="AE25" s="379"/>
      <c r="AF25" s="387"/>
      <c r="AG25" s="388"/>
      <c r="AH25" s="388"/>
      <c r="AI25" s="388"/>
      <c r="AJ25" s="389"/>
      <c r="AK25" s="414"/>
      <c r="AL25" s="415"/>
      <c r="AM25" s="415"/>
      <c r="AN25" s="415"/>
      <c r="AO25" s="416"/>
      <c r="AU25" s="132"/>
      <c r="AV25" s="19"/>
      <c r="AW25" s="19"/>
      <c r="AX25" s="19"/>
      <c r="AY25" s="19"/>
      <c r="AZ25" s="19"/>
      <c r="BA25" s="19"/>
      <c r="BB25" s="19"/>
      <c r="BC25" s="19"/>
    </row>
    <row r="26" spans="2:42" ht="77.25" customHeight="1">
      <c r="B26" s="392"/>
      <c r="C26" s="198" t="s">
        <v>38</v>
      </c>
      <c r="D26" s="393" t="s">
        <v>18</v>
      </c>
      <c r="E26" s="394"/>
      <c r="F26" s="394"/>
      <c r="G26" s="395"/>
      <c r="H26" s="371"/>
      <c r="I26" s="372"/>
      <c r="J26" s="372"/>
      <c r="K26" s="373"/>
      <c r="L26" s="371"/>
      <c r="M26" s="372"/>
      <c r="N26" s="372"/>
      <c r="O26" s="373"/>
      <c r="P26" s="371"/>
      <c r="Q26" s="372"/>
      <c r="R26" s="372"/>
      <c r="S26" s="373"/>
      <c r="T26" s="371"/>
      <c r="U26" s="372"/>
      <c r="V26" s="372"/>
      <c r="W26" s="373"/>
      <c r="X26" s="371"/>
      <c r="Y26" s="372"/>
      <c r="Z26" s="372"/>
      <c r="AA26" s="373"/>
      <c r="AB26" s="371"/>
      <c r="AC26" s="372"/>
      <c r="AD26" s="372"/>
      <c r="AE26" s="373"/>
      <c r="AF26" s="234" t="s">
        <v>62</v>
      </c>
      <c r="AG26" s="449" t="str">
        <f>IF(AND(AK26&gt;=AF28,AF28&gt;0),SUM(H26:AE26),"error")</f>
        <v>error</v>
      </c>
      <c r="AH26" s="449"/>
      <c r="AI26" s="449"/>
      <c r="AJ26" s="235" t="s">
        <v>28</v>
      </c>
      <c r="AK26" s="447">
        <f>IF(AO23&lt;6,6,IF(AO23&gt;66,66,AO23))</f>
        <v>6</v>
      </c>
      <c r="AL26" s="448"/>
      <c r="AM26" s="448"/>
      <c r="AN26" s="448"/>
      <c r="AO26" s="236" t="s">
        <v>108</v>
      </c>
      <c r="AP26" s="61"/>
    </row>
    <row r="27" spans="24:41" ht="19.5" customHeight="1">
      <c r="X27" s="19"/>
      <c r="Y27" s="20"/>
      <c r="Z27" s="20"/>
      <c r="AA27" s="131"/>
      <c r="AB27" s="22"/>
      <c r="AC27" s="22"/>
      <c r="AD27" s="22"/>
      <c r="AE27" s="22"/>
      <c r="AF27" t="s">
        <v>172</v>
      </c>
      <c r="AG27" s="132"/>
      <c r="AH27" s="19"/>
      <c r="AI27" s="19"/>
      <c r="AJ27" s="19"/>
      <c r="AK27" s="138"/>
      <c r="AL27" s="19"/>
      <c r="AM27" s="19"/>
      <c r="AN27" s="19"/>
      <c r="AO27" s="1"/>
    </row>
    <row r="28" spans="5:41" ht="19.5" customHeight="1">
      <c r="E28" s="157" t="s">
        <v>16</v>
      </c>
      <c r="F28" s="132" t="s">
        <v>145</v>
      </c>
      <c r="G28" s="132"/>
      <c r="H28" s="132"/>
      <c r="I28" s="132"/>
      <c r="J28" s="132"/>
      <c r="K28" s="132"/>
      <c r="L28" s="132"/>
      <c r="M28" s="132"/>
      <c r="N28" s="132"/>
      <c r="O28" s="132"/>
      <c r="P28" s="132"/>
      <c r="Q28" s="132"/>
      <c r="R28" s="132"/>
      <c r="S28" s="132"/>
      <c r="T28" s="132"/>
      <c r="U28" s="132"/>
      <c r="V28" s="132"/>
      <c r="W28" s="132"/>
      <c r="X28" s="132"/>
      <c r="Y28" s="132"/>
      <c r="Z28" s="132"/>
      <c r="AA28" s="158"/>
      <c r="AB28" s="22"/>
      <c r="AC28" s="22"/>
      <c r="AD28" s="22"/>
      <c r="AE28" s="22"/>
      <c r="AF28" s="193">
        <f>SUM(H26:AE26)</f>
        <v>0</v>
      </c>
      <c r="AG28" s="132" t="s">
        <v>169</v>
      </c>
      <c r="AH28" s="19"/>
      <c r="AI28" s="19"/>
      <c r="AJ28" s="19"/>
      <c r="AK28" s="19"/>
      <c r="AL28" s="19"/>
      <c r="AM28" s="19"/>
      <c r="AN28" s="19"/>
      <c r="AO28" s="1"/>
    </row>
    <row r="29" spans="5:39" ht="19.5" customHeight="1">
      <c r="E29" s="159" t="s">
        <v>19</v>
      </c>
      <c r="F29" s="160" t="s">
        <v>154</v>
      </c>
      <c r="G29" s="160"/>
      <c r="H29" s="132"/>
      <c r="I29" s="132"/>
      <c r="J29" s="132"/>
      <c r="K29" s="132"/>
      <c r="L29" s="132"/>
      <c r="M29" s="132"/>
      <c r="N29" s="132"/>
      <c r="O29" s="132"/>
      <c r="P29" s="132"/>
      <c r="Q29" s="132"/>
      <c r="R29" s="132"/>
      <c r="S29" s="132"/>
      <c r="T29" s="132"/>
      <c r="U29" s="132"/>
      <c r="V29" s="132"/>
      <c r="W29" s="132"/>
      <c r="X29" s="132"/>
      <c r="Y29" s="132"/>
      <c r="Z29" s="132"/>
      <c r="AA29" s="158"/>
      <c r="AB29" s="22"/>
      <c r="AC29" s="22"/>
      <c r="AD29" s="22"/>
      <c r="AE29" s="22"/>
      <c r="AF29" s="133"/>
      <c r="AG29" s="132"/>
      <c r="AH29" s="19"/>
      <c r="AI29" s="19"/>
      <c r="AJ29" s="19"/>
      <c r="AK29" s="19"/>
      <c r="AL29" s="19"/>
      <c r="AM29" s="19"/>
    </row>
    <row r="30" spans="5:41" ht="19.5" customHeight="1">
      <c r="E30" s="159" t="s">
        <v>36</v>
      </c>
      <c r="F30" s="160" t="s">
        <v>146</v>
      </c>
      <c r="G30" s="160"/>
      <c r="H30" s="132"/>
      <c r="I30" s="132"/>
      <c r="J30" s="132"/>
      <c r="K30" s="132"/>
      <c r="L30" s="132"/>
      <c r="M30" s="132"/>
      <c r="N30" s="132"/>
      <c r="O30" s="132"/>
      <c r="P30" s="132"/>
      <c r="Q30" s="132"/>
      <c r="R30" s="132"/>
      <c r="S30" s="132"/>
      <c r="T30" s="132"/>
      <c r="U30" s="132"/>
      <c r="V30" s="132"/>
      <c r="W30" s="132"/>
      <c r="X30" s="132"/>
      <c r="Y30" s="132"/>
      <c r="Z30" s="132"/>
      <c r="AA30" s="158"/>
      <c r="AB30" s="22"/>
      <c r="AC30" s="22"/>
      <c r="AD30" s="22"/>
      <c r="AE30" s="22"/>
      <c r="AF30" s="133"/>
      <c r="AG30" s="132"/>
      <c r="AH30" s="19"/>
      <c r="AI30" s="19"/>
      <c r="AJ30" s="19"/>
      <c r="AK30" s="19"/>
      <c r="AL30" s="19"/>
      <c r="AN30" s="359" t="s">
        <v>39</v>
      </c>
      <c r="AO30" s="359"/>
    </row>
    <row r="31" spans="5:41" ht="19.5" customHeight="1">
      <c r="E31" s="157" t="s">
        <v>37</v>
      </c>
      <c r="F31" s="132" t="s">
        <v>140</v>
      </c>
      <c r="G31" s="132"/>
      <c r="H31" s="132"/>
      <c r="I31" s="132"/>
      <c r="J31" s="132"/>
      <c r="K31" s="132"/>
      <c r="L31" s="132"/>
      <c r="M31" s="132"/>
      <c r="N31" s="132"/>
      <c r="O31" s="132"/>
      <c r="P31" s="132"/>
      <c r="Q31" s="132"/>
      <c r="R31" s="132"/>
      <c r="S31" s="132"/>
      <c r="T31" s="132"/>
      <c r="U31" s="132"/>
      <c r="V31" s="132"/>
      <c r="W31" s="132"/>
      <c r="X31" s="132"/>
      <c r="Y31" s="132"/>
      <c r="Z31" s="132"/>
      <c r="AA31" s="158"/>
      <c r="AB31" s="22"/>
      <c r="AC31" s="22"/>
      <c r="AD31" s="22"/>
      <c r="AE31" s="22"/>
      <c r="AF31" s="133"/>
      <c r="AG31" s="132"/>
      <c r="AH31" s="19"/>
      <c r="AI31" s="19"/>
      <c r="AJ31" s="19"/>
      <c r="AK31" s="19"/>
      <c r="AL31" s="19"/>
      <c r="AM31" s="19"/>
      <c r="AN31" s="19"/>
      <c r="AO31" s="1"/>
    </row>
    <row r="32" spans="5:41" ht="19.5" customHeight="1">
      <c r="E32" s="157" t="s">
        <v>38</v>
      </c>
      <c r="F32" s="132" t="s">
        <v>147</v>
      </c>
      <c r="G32" s="132"/>
      <c r="H32" s="132"/>
      <c r="I32" s="132"/>
      <c r="J32" s="132"/>
      <c r="K32" s="132"/>
      <c r="L32" s="132"/>
      <c r="M32" s="132"/>
      <c r="N32" s="132"/>
      <c r="O32" s="132"/>
      <c r="P32" s="132"/>
      <c r="Q32" s="132"/>
      <c r="R32" s="132"/>
      <c r="S32" s="132"/>
      <c r="T32" s="132"/>
      <c r="U32" s="132"/>
      <c r="V32" s="132"/>
      <c r="W32" s="132"/>
      <c r="X32" s="132"/>
      <c r="Y32" s="132"/>
      <c r="Z32" s="132"/>
      <c r="AA32" s="158"/>
      <c r="AB32" s="22"/>
      <c r="AC32" s="22"/>
      <c r="AD32" s="22"/>
      <c r="AE32" s="22"/>
      <c r="AF32" s="133"/>
      <c r="AG32" s="132"/>
      <c r="AH32" s="19"/>
      <c r="AI32" s="19"/>
      <c r="AJ32" s="19"/>
      <c r="AK32" s="19"/>
      <c r="AL32" s="19"/>
      <c r="AM32" s="19"/>
      <c r="AN32" s="19"/>
      <c r="AO32" s="1"/>
    </row>
    <row r="33" spans="5:41" ht="19.5" customHeight="1">
      <c r="E33" s="157" t="s">
        <v>39</v>
      </c>
      <c r="F33" s="132" t="s">
        <v>148</v>
      </c>
      <c r="G33" s="132"/>
      <c r="H33" s="132"/>
      <c r="I33" s="132"/>
      <c r="J33" s="132"/>
      <c r="K33" s="132"/>
      <c r="L33" s="132"/>
      <c r="M33" s="132"/>
      <c r="N33" s="132"/>
      <c r="O33" s="132"/>
      <c r="P33" s="132"/>
      <c r="Q33" s="132"/>
      <c r="R33" s="132"/>
      <c r="S33" s="132"/>
      <c r="T33" s="132"/>
      <c r="U33" s="132"/>
      <c r="V33" s="132"/>
      <c r="W33" s="132"/>
      <c r="X33" s="132"/>
      <c r="Y33" s="132"/>
      <c r="Z33" s="132"/>
      <c r="AA33" s="161"/>
      <c r="AG33" s="1"/>
      <c r="AH33" s="1"/>
      <c r="AI33" s="1"/>
      <c r="AJ33" s="1"/>
      <c r="AK33" s="1"/>
      <c r="AL33" s="1"/>
      <c r="AM33" s="1"/>
      <c r="AN33" s="1"/>
      <c r="AO33" s="1"/>
    </row>
    <row r="34" spans="8:26" ht="19.5" customHeight="1">
      <c r="H34" s="132"/>
      <c r="I34" s="132"/>
      <c r="J34" s="132"/>
      <c r="K34" s="132"/>
      <c r="L34" s="132"/>
      <c r="M34" s="132"/>
      <c r="N34" s="132"/>
      <c r="O34" s="132"/>
      <c r="P34" s="132"/>
      <c r="Q34" s="132"/>
      <c r="R34" s="132"/>
      <c r="S34" s="132"/>
      <c r="T34" s="132"/>
      <c r="U34" s="132"/>
      <c r="V34" s="132"/>
      <c r="W34" s="132"/>
      <c r="X34" s="161"/>
      <c r="Y34" s="161"/>
      <c r="Z34" s="161"/>
    </row>
    <row r="35" spans="9:14" ht="19.5" customHeight="1">
      <c r="I35" s="204">
        <f>H26</f>
        <v>0</v>
      </c>
      <c r="J35" s="204">
        <f>H26+L26</f>
        <v>0</v>
      </c>
      <c r="K35" s="204">
        <f>H26+L26+P26</f>
        <v>0</v>
      </c>
      <c r="L35" s="204">
        <f>H26+L26+P26+T26</f>
        <v>0</v>
      </c>
      <c r="M35" s="204">
        <f>H26+L26+P26+T26+X26</f>
        <v>0</v>
      </c>
      <c r="N35" s="204">
        <f>H26+L26+P26+T26+X26+AB26</f>
        <v>0</v>
      </c>
    </row>
    <row r="37" spans="26:31" ht="19.5" customHeight="1">
      <c r="Z37" s="20"/>
      <c r="AA37" s="20"/>
      <c r="AB37" s="20"/>
      <c r="AC37" s="66"/>
      <c r="AD37" s="66"/>
      <c r="AE37" s="66"/>
    </row>
    <row r="38" spans="26:31" ht="19.5" customHeight="1">
      <c r="Z38" s="20"/>
      <c r="AA38" s="20"/>
      <c r="AB38" s="20"/>
      <c r="AC38" s="66"/>
      <c r="AD38" s="66"/>
      <c r="AE38" s="66"/>
    </row>
    <row r="39" spans="26:31" ht="19.5" customHeight="1">
      <c r="Z39" s="20"/>
      <c r="AA39" s="20"/>
      <c r="AB39" s="20"/>
      <c r="AC39" s="66"/>
      <c r="AD39" s="66"/>
      <c r="AE39" s="66"/>
    </row>
    <row r="40" spans="26:31" ht="19.5" customHeight="1">
      <c r="Z40" s="20"/>
      <c r="AA40" s="20"/>
      <c r="AB40" s="20"/>
      <c r="AC40" s="66"/>
      <c r="AD40" s="66"/>
      <c r="AE40" s="66"/>
    </row>
    <row r="41" spans="26:31" ht="19.5" customHeight="1">
      <c r="Z41" s="20"/>
      <c r="AA41" s="20"/>
      <c r="AB41" s="20"/>
      <c r="AC41" s="66"/>
      <c r="AD41" s="66"/>
      <c r="AE41" s="66"/>
    </row>
    <row r="42" spans="26:31" ht="19.5" customHeight="1">
      <c r="Z42" s="20"/>
      <c r="AA42" s="20"/>
      <c r="AB42" s="20"/>
      <c r="AC42" s="66"/>
      <c r="AD42" s="66"/>
      <c r="AE42" s="66"/>
    </row>
  </sheetData>
  <sheetProtection password="C7E8" sheet="1" insertHyperlinks="0" selectLockedCells="1"/>
  <mergeCells count="74">
    <mergeCell ref="X24:AA25"/>
    <mergeCell ref="AK26:AN26"/>
    <mergeCell ref="AG26:AI26"/>
    <mergeCell ref="AG21:AI21"/>
    <mergeCell ref="AF18:AJ19"/>
    <mergeCell ref="X20:AA20"/>
    <mergeCell ref="Z9:AX11"/>
    <mergeCell ref="X26:AA26"/>
    <mergeCell ref="X21:AA21"/>
    <mergeCell ref="AB26:AE26"/>
    <mergeCell ref="AB20:AE20"/>
    <mergeCell ref="G5:T5"/>
    <mergeCell ref="K3:N3"/>
    <mergeCell ref="H7:I7"/>
    <mergeCell ref="R7:T7"/>
    <mergeCell ref="I6:T6"/>
    <mergeCell ref="G3:I3"/>
    <mergeCell ref="W7:AX8"/>
    <mergeCell ref="D18:G19"/>
    <mergeCell ref="F7:G7"/>
    <mergeCell ref="Y3:AX4"/>
    <mergeCell ref="Y5:AX6"/>
    <mergeCell ref="D6:E7"/>
    <mergeCell ref="H18:K19"/>
    <mergeCell ref="I8:T8"/>
    <mergeCell ref="D10:E11"/>
    <mergeCell ref="J7:Q7"/>
    <mergeCell ref="W12:Z12"/>
    <mergeCell ref="AW1:AX2"/>
    <mergeCell ref="AB21:AE21"/>
    <mergeCell ref="AK24:AO25"/>
    <mergeCell ref="AF24:AJ25"/>
    <mergeCell ref="X18:AA19"/>
    <mergeCell ref="AB18:AE19"/>
    <mergeCell ref="AG20:AI20"/>
    <mergeCell ref="AM20:AW20"/>
    <mergeCell ref="AB24:AE25"/>
    <mergeCell ref="I9:T9"/>
    <mergeCell ref="L18:O19"/>
    <mergeCell ref="L21:O21"/>
    <mergeCell ref="P21:S21"/>
    <mergeCell ref="P20:S20"/>
    <mergeCell ref="H20:K20"/>
    <mergeCell ref="L13:O13"/>
    <mergeCell ref="B3:B26"/>
    <mergeCell ref="D24:G25"/>
    <mergeCell ref="H24:K25"/>
    <mergeCell ref="L24:O25"/>
    <mergeCell ref="D26:G26"/>
    <mergeCell ref="D3:E5"/>
    <mergeCell ref="D20:G20"/>
    <mergeCell ref="H21:K21"/>
    <mergeCell ref="D21:G21"/>
    <mergeCell ref="L11:O11"/>
    <mergeCell ref="P18:S19"/>
    <mergeCell ref="Q11:T11"/>
    <mergeCell ref="T18:W19"/>
    <mergeCell ref="L20:O20"/>
    <mergeCell ref="T21:W21"/>
    <mergeCell ref="T26:W26"/>
    <mergeCell ref="T20:W20"/>
    <mergeCell ref="P26:S26"/>
    <mergeCell ref="P24:S25"/>
    <mergeCell ref="T24:W25"/>
    <mergeCell ref="AN1:AV1"/>
    <mergeCell ref="AI1:AM1"/>
    <mergeCell ref="AN30:AO30"/>
    <mergeCell ref="D8:E9"/>
    <mergeCell ref="G11:J11"/>
    <mergeCell ref="G13:J13"/>
    <mergeCell ref="Q13:T13"/>
    <mergeCell ref="D12:E13"/>
    <mergeCell ref="L26:O26"/>
    <mergeCell ref="H26:K26"/>
  </mergeCells>
  <conditionalFormatting sqref="F7">
    <cfRule type="expression" priority="22" dxfId="57" stopIfTrue="1">
      <formula>ISBLANK(F7)</formula>
    </cfRule>
  </conditionalFormatting>
  <conditionalFormatting sqref="G3:I3">
    <cfRule type="expression" priority="21" dxfId="57" stopIfTrue="1">
      <formula>ISBLANK(G3)</formula>
    </cfRule>
  </conditionalFormatting>
  <conditionalFormatting sqref="K3:N3">
    <cfRule type="expression" priority="20" dxfId="57" stopIfTrue="1">
      <formula>ISBLANK(K3)</formula>
    </cfRule>
  </conditionalFormatting>
  <conditionalFormatting sqref="J7">
    <cfRule type="expression" priority="19" dxfId="57" stopIfTrue="1">
      <formula>ISBLANK(J7)</formula>
    </cfRule>
  </conditionalFormatting>
  <conditionalFormatting sqref="I8:T8">
    <cfRule type="expression" priority="18" dxfId="57" stopIfTrue="1">
      <formula>ISBLANK(I8)</formula>
    </cfRule>
  </conditionalFormatting>
  <conditionalFormatting sqref="I9">
    <cfRule type="expression" priority="17" dxfId="57" stopIfTrue="1">
      <formula>ISBLANK(I9)</formula>
    </cfRule>
  </conditionalFormatting>
  <conditionalFormatting sqref="G11:J11">
    <cfRule type="expression" priority="16" dxfId="57" stopIfTrue="1">
      <formula>ISBLANK(G11)</formula>
    </cfRule>
  </conditionalFormatting>
  <conditionalFormatting sqref="L11:O11">
    <cfRule type="expression" priority="15" dxfId="57" stopIfTrue="1">
      <formula>ISBLANK(L11)</formula>
    </cfRule>
  </conditionalFormatting>
  <conditionalFormatting sqref="Q11:T11">
    <cfRule type="expression" priority="14" dxfId="57" stopIfTrue="1">
      <formula>ISBLANK(Q11)</formula>
    </cfRule>
  </conditionalFormatting>
  <conditionalFormatting sqref="H26 L26 P26 T26 X26 AB26">
    <cfRule type="expression" priority="37" dxfId="57" stopIfTrue="1">
      <formula>ISBLANK(H26:AB26)</formula>
    </cfRule>
  </conditionalFormatting>
  <conditionalFormatting sqref="G13:J13">
    <cfRule type="expression" priority="11" dxfId="57" stopIfTrue="1">
      <formula>ISBLANK(G13)</formula>
    </cfRule>
  </conditionalFormatting>
  <conditionalFormatting sqref="L13:O13">
    <cfRule type="expression" priority="10" dxfId="57" stopIfTrue="1">
      <formula>ISBLANK(L13)</formula>
    </cfRule>
  </conditionalFormatting>
  <conditionalFormatting sqref="Q13:T13">
    <cfRule type="expression" priority="9" dxfId="57" stopIfTrue="1">
      <formula>ISBLANK(Q13)</formula>
    </cfRule>
  </conditionalFormatting>
  <conditionalFormatting sqref="G5:T5">
    <cfRule type="expression" priority="8" dxfId="57" stopIfTrue="1">
      <formula>ISBLANK(G5)</formula>
    </cfRule>
  </conditionalFormatting>
  <conditionalFormatting sqref="H20:H21 L20:L21 P20:P21 T20:T21 X20:X21">
    <cfRule type="expression" priority="35" dxfId="57" stopIfTrue="1">
      <formula>ISBLANK(H20:AF21)</formula>
    </cfRule>
  </conditionalFormatting>
  <conditionalFormatting sqref="I6:T6">
    <cfRule type="expression" priority="7" dxfId="57" stopIfTrue="1">
      <formula>ISBLANK(I6)</formula>
    </cfRule>
  </conditionalFormatting>
  <conditionalFormatting sqref="AB20:AB21">
    <cfRule type="expression" priority="36" dxfId="57" stopIfTrue="1">
      <formula>ISBLANK(AB20:BA21)</formula>
    </cfRule>
  </conditionalFormatting>
  <conditionalFormatting sqref="T18:AE21">
    <cfRule type="expression" priority="24" dxfId="31" stopIfTrue="1">
      <formula>$R$7=$S$15</formula>
    </cfRule>
    <cfRule type="expression" priority="31" dxfId="58" stopIfTrue="1">
      <formula>$R$7=$S$15</formula>
    </cfRule>
  </conditionalFormatting>
  <conditionalFormatting sqref="T24:AE26">
    <cfRule type="expression" priority="12" dxfId="31" stopIfTrue="1">
      <formula>$R$7=$S$15</formula>
    </cfRule>
  </conditionalFormatting>
  <dataValidations count="5">
    <dataValidation type="list" allowBlank="1" showInputMessage="1" sqref="C1">
      <formula1>$AY$3:$AY$21</formula1>
    </dataValidation>
    <dataValidation type="list" allowBlank="1" showInputMessage="1" showErrorMessage="1" promptTitle="正しく選択されていますか？" prompt="再度ご確認をお願いいたします。" error="error" sqref="R7:T7">
      <formula1>"小学校,中学校"</formula1>
    </dataValidation>
    <dataValidation type="custom" allowBlank="1" showInputMessage="1" showErrorMessage="1" promptTitle="中学校入力不可" prompt="中学校は入力できません。" error="中学校は入力できません。キャンセルをお願いいたします。" sqref="T20:AE21">
      <formula1>$R$7&lt;&gt;"中学校"</formula1>
    </dataValidation>
    <dataValidation type="list" allowBlank="1" showInputMessage="1" showErrorMessage="1" promptTitle="正しく選択されていますか？" prompt="再度ご確認をお願いいたします。" sqref="H7:I7">
      <formula1>"市立,私立,町立,県立,国立"</formula1>
    </dataValidation>
    <dataValidation type="custom" allowBlank="1" showInputMessage="1" showErrorMessage="1" promptTitle="中学校入力不可" prompt="中学校は入力できません。キャンセルをお願いいたします。" sqref="T26:AE26">
      <formula1>$R$7&lt;&gt;"中学校"</formula1>
    </dataValidation>
  </dataValidations>
  <hyperlinks>
    <hyperlink ref="AG16" r:id="rId1" display="https://www.ja-kyosai-fukuoka.com/"/>
  </hyperlinks>
  <printOptions horizontalCentered="1"/>
  <pageMargins left="0.1968503937007874" right="0.1968503937007874" top="0.2755905511811024" bottom="0.1968503937007874" header="0.1968503937007874" footer="0.1968503937007874"/>
  <pageSetup fitToHeight="1" fitToWidth="1" horizontalDpi="600" verticalDpi="600" orientation="landscape" paperSize="9" scale="76" r:id="rId4"/>
  <drawing r:id="rId3"/>
  <legacyDrawing r:id="rId2"/>
</worksheet>
</file>

<file path=xl/worksheets/sheet4.xml><?xml version="1.0" encoding="utf-8"?>
<worksheet xmlns="http://schemas.openxmlformats.org/spreadsheetml/2006/main" xmlns:r="http://schemas.openxmlformats.org/officeDocument/2006/relationships">
  <sheetPr codeName="Sheet5"/>
  <dimension ref="B1:Z97"/>
  <sheetViews>
    <sheetView zoomScale="48" zoomScaleNormal="48" zoomScalePageLayoutView="0" workbookViewId="0" topLeftCell="A34">
      <selection activeCell="E9" sqref="E9"/>
    </sheetView>
  </sheetViews>
  <sheetFormatPr defaultColWidth="9.00390625" defaultRowHeight="13.5"/>
  <cols>
    <col min="1" max="1" width="3.875" style="0" customWidth="1"/>
    <col min="2" max="2" width="10.25390625" style="0" customWidth="1"/>
    <col min="3" max="4" width="11.875" style="0" customWidth="1"/>
    <col min="5" max="7" width="23.375" style="0" customWidth="1"/>
    <col min="8" max="8" width="10.25390625" style="0" customWidth="1"/>
    <col min="9" max="10" width="11.875" style="0" customWidth="1"/>
    <col min="11" max="14" width="23.375" style="0" customWidth="1"/>
    <col min="15" max="15" width="9.25390625" style="0" customWidth="1"/>
    <col min="16" max="16" width="7.50390625" style="133" bestFit="1" customWidth="1"/>
    <col min="17" max="17" width="66.25390625" style="0" bestFit="1" customWidth="1"/>
    <col min="18" max="19" width="6.875" style="0" customWidth="1"/>
  </cols>
  <sheetData>
    <row r="1" spans="2:15" ht="42" customHeight="1" thickBot="1">
      <c r="B1" s="196" t="s">
        <v>123</v>
      </c>
      <c r="C1" s="197"/>
      <c r="D1" s="196" t="s">
        <v>139</v>
      </c>
      <c r="E1" s="171"/>
      <c r="G1" s="171"/>
      <c r="H1" s="194"/>
      <c r="I1" s="194"/>
      <c r="J1" s="195"/>
      <c r="K1" s="237" t="s">
        <v>112</v>
      </c>
      <c r="L1" s="470" t="str">
        <f>コード番号</f>
        <v>コ―ド番号（      　　 ― 　　　　　）</v>
      </c>
      <c r="M1" s="470"/>
      <c r="N1" s="471"/>
      <c r="O1" s="207" t="s">
        <v>89</v>
      </c>
    </row>
    <row r="2" spans="2:15" ht="39.75" customHeight="1" thickBot="1">
      <c r="B2" s="488" t="s">
        <v>141</v>
      </c>
      <c r="C2" s="488"/>
      <c r="D2" s="488"/>
      <c r="E2" s="488"/>
      <c r="F2" s="488"/>
      <c r="G2" s="488"/>
      <c r="H2" s="488"/>
      <c r="I2" s="488"/>
      <c r="J2" s="222" t="s">
        <v>137</v>
      </c>
      <c r="K2" s="238" t="s">
        <v>161</v>
      </c>
      <c r="L2" s="239" t="s">
        <v>87</v>
      </c>
      <c r="M2" s="240" t="s">
        <v>86</v>
      </c>
      <c r="N2" s="240" t="s">
        <v>142</v>
      </c>
      <c r="O2" s="193" t="s">
        <v>136</v>
      </c>
    </row>
    <row r="3" spans="2:15" ht="39" customHeight="1" thickBot="1">
      <c r="B3" s="223" t="s">
        <v>162</v>
      </c>
      <c r="C3" s="489" t="str">
        <f>'応募作品送付状A'!F7&amp;'応募作品送付状A'!H7</f>
        <v>市立</v>
      </c>
      <c r="D3" s="489"/>
      <c r="E3" s="494">
        <f>'応募作品送付状A'!J7</f>
        <v>0</v>
      </c>
      <c r="F3" s="494"/>
      <c r="G3" s="494"/>
      <c r="H3" s="489" t="str">
        <f>'応募作品送付状A'!R7</f>
        <v>小学校</v>
      </c>
      <c r="I3" s="489"/>
      <c r="J3" s="227" t="str">
        <f>受賞者人数</f>
        <v>error</v>
      </c>
      <c r="K3" s="241">
        <f>COUNTIF($G7:$G$65:$M$7:$M$65,K2)</f>
        <v>0</v>
      </c>
      <c r="L3" s="242">
        <f>COUNTIF($G7:$G$65:$M$7:$M$65,L2)</f>
        <v>0</v>
      </c>
      <c r="M3" s="243">
        <f>COUNTIF($G7:$G$65:$M$7:$M$65,M2)</f>
        <v>0</v>
      </c>
      <c r="N3" s="244" t="s">
        <v>144</v>
      </c>
      <c r="O3" s="193" t="s">
        <v>115</v>
      </c>
    </row>
    <row r="4" spans="2:15" s="151" customFormat="1" ht="36" customHeight="1" thickBot="1">
      <c r="B4" s="152"/>
      <c r="C4" s="493" t="s">
        <v>19</v>
      </c>
      <c r="D4" s="493"/>
      <c r="E4" s="226" t="s">
        <v>36</v>
      </c>
      <c r="F4" s="153"/>
      <c r="G4" s="153"/>
      <c r="H4" s="154"/>
      <c r="I4" s="155"/>
      <c r="J4" s="155"/>
      <c r="K4" s="156"/>
      <c r="L4" s="156"/>
      <c r="M4" s="156"/>
      <c r="O4" s="193" t="s">
        <v>116</v>
      </c>
    </row>
    <row r="5" spans="2:15" s="2" customFormat="1" ht="23.25" customHeight="1" thickTop="1">
      <c r="B5" s="490" t="s">
        <v>92</v>
      </c>
      <c r="C5" s="481" t="s">
        <v>0</v>
      </c>
      <c r="D5" s="472" t="s">
        <v>1</v>
      </c>
      <c r="E5" s="479" t="s">
        <v>166</v>
      </c>
      <c r="F5" s="480"/>
      <c r="G5" s="476" t="s">
        <v>85</v>
      </c>
      <c r="H5" s="485" t="s">
        <v>92</v>
      </c>
      <c r="I5" s="483" t="s">
        <v>0</v>
      </c>
      <c r="J5" s="472" t="s">
        <v>1</v>
      </c>
      <c r="K5" s="479" t="s">
        <v>166</v>
      </c>
      <c r="L5" s="480"/>
      <c r="M5" s="476" t="s">
        <v>85</v>
      </c>
      <c r="O5" s="193" t="s">
        <v>117</v>
      </c>
    </row>
    <row r="6" spans="2:15" ht="27" customHeight="1" thickBot="1">
      <c r="B6" s="491"/>
      <c r="C6" s="482"/>
      <c r="D6" s="473"/>
      <c r="E6" s="224" t="s">
        <v>35</v>
      </c>
      <c r="F6" s="225" t="s">
        <v>34</v>
      </c>
      <c r="G6" s="477"/>
      <c r="H6" s="486"/>
      <c r="I6" s="484"/>
      <c r="J6" s="473"/>
      <c r="K6" s="224" t="s">
        <v>35</v>
      </c>
      <c r="L6" s="225" t="s">
        <v>34</v>
      </c>
      <c r="M6" s="477"/>
      <c r="O6" s="193" t="s">
        <v>118</v>
      </c>
    </row>
    <row r="7" spans="2:15" ht="21" customHeight="1" thickTop="1">
      <c r="B7" s="468">
        <v>1</v>
      </c>
      <c r="C7" s="467" t="b">
        <f>IF(B7:B8&lt;='応募作品送付状A'!$I$35,"1",IF(AND('応募作品目録B'!B7:B8&gt;'応募作品送付状A'!$I$35,'応募作品目録B'!B7:B8&lt;='応募作品送付状A'!$J$35),"2",IF(AND(B7&gt;'応募作品送付状A'!J35,'応募作品目録B'!B7:B8&lt;='応募作品送付状A'!$K$35),"3",IF(AND('応募作品目録B'!B7:B8&gt;'応募作品送付状A'!$K$35,'応募作品目録B'!B7:B8&gt;'応募作品送付状A'!$K$35,'応募作品目録B'!B7:B8&lt;='応募作品送付状A'!$L$35),"4",IF(AND('応募作品目録B'!B7:B8&gt;'応募作品送付状A'!$L$35,'応募作品目録B'!B7:B8&lt;='応募作品送付状A'!$M$35),"5",IF(AND('応募作品目録B'!B7:B8&gt;'応募作品送付状A'!$M$35,B7&lt;='応募作品送付状A'!$N$35),"6"))))))</f>
        <v>0</v>
      </c>
      <c r="D7" s="462" t="b">
        <f>IF(C7="1",B7,IF(C7="2",B7-'応募作品送付状A'!$I$35,IF('応募作品目録B'!C7="3",B7-'応募作品送付状A'!$J$35,IF('応募作品目録B'!C7:C8="4",'応募作品目録B'!B7:B8-'応募作品送付状A'!$K$35,IF('応募作品目録B'!C7:C8="5",'応募作品目録B'!B7:B8-'応募作品送付状A'!$L$35,IF('応募作品目録B'!C7:C8="6",'応募作品目録B'!B7:B8-'応募作品送付状A'!$M$35))))))</f>
        <v>0</v>
      </c>
      <c r="E7" s="208"/>
      <c r="F7" s="209"/>
      <c r="G7" s="475"/>
      <c r="H7" s="487">
        <v>34</v>
      </c>
      <c r="I7" s="478" t="b">
        <f>IF(H7:H8&lt;='応募作品送付状A'!$I$35,"1",IF(AND('応募作品目録B'!H7:H8&gt;'応募作品送付状A'!$I$35,'応募作品目録B'!H7:H8&lt;='応募作品送付状A'!$J$35),"2",IF(AND(H7&gt;'応募作品送付状A'!P35,'応募作品目録B'!H7:H8&lt;='応募作品送付状A'!$K$35),"3",IF(AND('応募作品目録B'!H7:H8&gt;'応募作品送付状A'!$K$35,'応募作品目録B'!H7:H8&gt;'応募作品送付状A'!$K$35,'応募作品目録B'!H7:H8&lt;='応募作品送付状A'!$L$35),"4",IF(AND('応募作品目録B'!H7:H8&gt;'応募作品送付状A'!$L$35,'応募作品目録B'!H7:H8&lt;='応募作品送付状A'!$M$35),"5",IF(AND('応募作品目録B'!H7:H8&gt;'応募作品送付状A'!$M$35,H7&lt;='応募作品送付状A'!$N$35),"6"))))))</f>
        <v>0</v>
      </c>
      <c r="J7" s="474" t="b">
        <f>IF(I7="1",H7,IF(I7="2",H7-'応募作品送付状A'!$I$35,IF('応募作品目録B'!I7="3",H7-'応募作品送付状A'!$J$35,IF('応募作品目録B'!I7:I8="4",'応募作品目録B'!H7:H8-'応募作品送付状A'!$K$35,IF('応募作品目録B'!I7:I8="5",'応募作品目録B'!H7:H8-'応募作品送付状A'!$L$35,IF('応募作品目録B'!I7:I8="6",'応募作品目録B'!H7:H8-'応募作品送付状A'!$M$35))))))</f>
        <v>0</v>
      </c>
      <c r="K7" s="208"/>
      <c r="L7" s="209"/>
      <c r="M7" s="475"/>
      <c r="O7" s="193" t="s">
        <v>119</v>
      </c>
    </row>
    <row r="8" spans="2:15" ht="34.5" customHeight="1">
      <c r="B8" s="464"/>
      <c r="C8" s="465"/>
      <c r="D8" s="463"/>
      <c r="E8" s="214"/>
      <c r="F8" s="215"/>
      <c r="G8" s="455"/>
      <c r="H8" s="466"/>
      <c r="I8" s="465"/>
      <c r="J8" s="463"/>
      <c r="K8" s="214"/>
      <c r="L8" s="215"/>
      <c r="M8" s="455"/>
      <c r="N8" s="135"/>
      <c r="O8" s="193" t="s">
        <v>120</v>
      </c>
    </row>
    <row r="9" spans="2:15" ht="21" customHeight="1">
      <c r="B9" s="456">
        <v>2</v>
      </c>
      <c r="C9" s="458" t="b">
        <f>IF(B9:B10&lt;='応募作品送付状A'!$I$35,"1",IF(AND('応募作品目録B'!B9:B10&gt;'応募作品送付状A'!$I$35,'応募作品目録B'!B9:B10&lt;='応募作品送付状A'!$J$35),"2",IF(AND(B9&gt;'応募作品送付状A'!K28,'応募作品目録B'!B9:B10&lt;='応募作品送付状A'!$K$35),"3",IF(AND('応募作品目録B'!B9:B10&gt;'応募作品送付状A'!$K$35,'応募作品目録B'!B9:B10&gt;'応募作品送付状A'!$K$35,'応募作品目録B'!B9:B10&lt;='応募作品送付状A'!$L$35),"4",IF(AND('応募作品目録B'!B9:B10&gt;'応募作品送付状A'!$L$35,'応募作品目録B'!B9:B10&lt;='応募作品送付状A'!$M$35),"5",IF(AND('応募作品目録B'!B9:B10&gt;'応募作品送付状A'!$M$35,B9&lt;='応募作品送付状A'!$N$35),"6"))))))</f>
        <v>0</v>
      </c>
      <c r="D9" s="462" t="b">
        <f>IF(C9="1",B9,IF(C9="2",B9-'応募作品送付状A'!$I$35,IF('応募作品目録B'!C9="3",B9-'応募作品送付状A'!$J$35,IF('応募作品目録B'!C9:C10="4",'応募作品目録B'!B9:B10-'応募作品送付状A'!$K$35,IF('応募作品目録B'!C9:C10="5",'応募作品目録B'!B9:B10-'応募作品送付状A'!$L$35,IF('応募作品目録B'!C9:C10="6",'応募作品目録B'!B9:B10-'応募作品送付状A'!$M$35))))))</f>
        <v>0</v>
      </c>
      <c r="E9" s="210"/>
      <c r="F9" s="211"/>
      <c r="G9" s="454"/>
      <c r="H9" s="469">
        <v>35</v>
      </c>
      <c r="I9" s="467" t="b">
        <f>IF(H9:H10&lt;='応募作品送付状A'!$I$35,"1",IF(AND('応募作品目録B'!H9:H10&gt;'応募作品送付状A'!$I$35,'応募作品目録B'!H9:H10&lt;='応募作品送付状A'!$J$35),"2",IF(AND(H9&gt;'応募作品送付状A'!P37,'応募作品目録B'!H9:H10&lt;='応募作品送付状A'!$K$35),"3",IF(AND('応募作品目録B'!H9:H10&gt;'応募作品送付状A'!$K$35,'応募作品目録B'!H9:H10&gt;'応募作品送付状A'!$K$35,'応募作品目録B'!H9:H10&lt;='応募作品送付状A'!$L$35),"4",IF(AND('応募作品目録B'!H9:H10&gt;'応募作品送付状A'!$L$35,'応募作品目録B'!H9:H10&lt;='応募作品送付状A'!$M$35),"5",IF(AND('応募作品目録B'!H9:H10&gt;'応募作品送付状A'!$M$35,H9&lt;='応募作品送付状A'!$N$35),"6"))))))</f>
        <v>0</v>
      </c>
      <c r="J9" s="462" t="b">
        <f>IF(I9="1",H9,IF(I9="2",H9-'応募作品送付状A'!$I$35,IF('応募作品目録B'!I9="3",H9-'応募作品送付状A'!$J$35,IF('応募作品目録B'!I9:I10="4",'応募作品目録B'!H9:H10-'応募作品送付状A'!$K$35,IF('応募作品目録B'!I9:I10="5",'応募作品目録B'!H9:H10-'応募作品送付状A'!$L$35,IF('応募作品目録B'!I9:I10="6",'応募作品目録B'!H9:H10-'応募作品送付状A'!$M$35))))))</f>
        <v>0</v>
      </c>
      <c r="K9" s="210"/>
      <c r="L9" s="211"/>
      <c r="M9" s="454"/>
      <c r="N9" s="134"/>
      <c r="O9" s="193" t="s">
        <v>121</v>
      </c>
    </row>
    <row r="10" spans="2:15" ht="34.5" customHeight="1">
      <c r="B10" s="464"/>
      <c r="C10" s="465"/>
      <c r="D10" s="463"/>
      <c r="E10" s="214"/>
      <c r="F10" s="215"/>
      <c r="G10" s="455"/>
      <c r="H10" s="466"/>
      <c r="I10" s="465"/>
      <c r="J10" s="463"/>
      <c r="K10" s="214"/>
      <c r="L10" s="215"/>
      <c r="M10" s="455"/>
      <c r="N10" s="135"/>
      <c r="O10" s="193" t="s">
        <v>122</v>
      </c>
    </row>
    <row r="11" spans="2:15" ht="21" customHeight="1">
      <c r="B11" s="456">
        <v>3</v>
      </c>
      <c r="C11" s="458" t="b">
        <f>IF(B11:B12&lt;='応募作品送付状A'!$I$35,"1",IF(AND('応募作品目録B'!B11:B12&gt;'応募作品送付状A'!$I$35,'応募作品目録B'!B11:B12&lt;='応募作品送付状A'!$J$35),"2",IF(AND(B11&gt;'応募作品送付状A'!K29,'応募作品目録B'!B11:B12&lt;='応募作品送付状A'!$K$35),"3",IF(AND('応募作品目録B'!B11:B12&gt;'応募作品送付状A'!$K$35,'応募作品目録B'!B11:B12&gt;'応募作品送付状A'!$K$35,'応募作品目録B'!B11:B12&lt;='応募作品送付状A'!$L$35),"4",IF(AND('応募作品目録B'!B11:B12&gt;'応募作品送付状A'!$L$35,'応募作品目録B'!B11:B12&lt;='応募作品送付状A'!$M$35),"5",IF(AND('応募作品目録B'!B11:B12&gt;'応募作品送付状A'!$M$35,B11&lt;='応募作品送付状A'!$N$35),"6"))))))</f>
        <v>0</v>
      </c>
      <c r="D11" s="462" t="b">
        <f>IF(C11="1",B11,IF(C11="2",B11-'応募作品送付状A'!$I$35,IF('応募作品目録B'!C11="3",B11-'応募作品送付状A'!$J$35,IF('応募作品目録B'!C11:C12="4",'応募作品目録B'!B11:B12-'応募作品送付状A'!$K$35,IF('応募作品目録B'!C11:C12="5",'応募作品目録B'!B11:B12-'応募作品送付状A'!$L$35,IF('応募作品目録B'!C11:C12="6",'応募作品目録B'!B11:B12-'応募作品送付状A'!$M$35))))))</f>
        <v>0</v>
      </c>
      <c r="E11" s="210"/>
      <c r="F11" s="211"/>
      <c r="G11" s="454"/>
      <c r="H11" s="469">
        <v>36</v>
      </c>
      <c r="I11" s="467" t="b">
        <f>IF(H11:H12&lt;='応募作品送付状A'!$I$35,"1",IF(AND('応募作品目録B'!H11:H12&gt;'応募作品送付状A'!$I$35,'応募作品目録B'!H11:H12&lt;='応募作品送付状A'!$J$35),"2",IF(AND(H11&gt;'応募作品送付状A'!P39,'応募作品目録B'!H11:H12&lt;='応募作品送付状A'!$K$35),"3",IF(AND('応募作品目録B'!H11:H12&gt;'応募作品送付状A'!$K$35,'応募作品目録B'!H11:H12&gt;'応募作品送付状A'!$K$35,'応募作品目録B'!H11:H12&lt;='応募作品送付状A'!$L$35),"4",IF(AND('応募作品目録B'!H11:H12&gt;'応募作品送付状A'!$L$35,'応募作品目録B'!H11:H12&lt;='応募作品送付状A'!$M$35),"5",IF(AND('応募作品目録B'!H11:H12&gt;'応募作品送付状A'!$M$35,H11&lt;='応募作品送付状A'!$N$35),"6"))))))</f>
        <v>0</v>
      </c>
      <c r="J11" s="462" t="b">
        <f>IF(I11="1",H11,IF(I11="2",H11-'応募作品送付状A'!$I$35,IF('応募作品目録B'!I11="3",H11-'応募作品送付状A'!$J$35,IF('応募作品目録B'!I11:I12="4",'応募作品目録B'!H11:H12-'応募作品送付状A'!$K$35,IF('応募作品目録B'!I11:I12="5",'応募作品目録B'!H11:H12-'応募作品送付状A'!$L$35,IF('応募作品目録B'!I11:I12="6",'応募作品目録B'!H11:H12-'応募作品送付状A'!$M$35))))))</f>
        <v>0</v>
      </c>
      <c r="K11" s="210"/>
      <c r="L11" s="211"/>
      <c r="M11" s="454"/>
      <c r="N11" s="135"/>
      <c r="O11" s="193" t="s">
        <v>123</v>
      </c>
    </row>
    <row r="12" spans="2:15" ht="34.5" customHeight="1">
      <c r="B12" s="464"/>
      <c r="C12" s="465"/>
      <c r="D12" s="463"/>
      <c r="E12" s="214"/>
      <c r="F12" s="216"/>
      <c r="G12" s="455"/>
      <c r="H12" s="466"/>
      <c r="I12" s="465"/>
      <c r="J12" s="463"/>
      <c r="K12" s="214"/>
      <c r="L12" s="216"/>
      <c r="M12" s="455"/>
      <c r="N12" s="135"/>
      <c r="O12" s="193" t="s">
        <v>124</v>
      </c>
    </row>
    <row r="13" spans="2:15" ht="21" customHeight="1">
      <c r="B13" s="468">
        <v>4</v>
      </c>
      <c r="C13" s="458" t="b">
        <f>IF(B13:B14&lt;='応募作品送付状A'!$I$35,"1",IF(AND('応募作品目録B'!B13:B14&gt;'応募作品送付状A'!$I$35,'応募作品目録B'!B13:B14&lt;='応募作品送付状A'!$J$35),"2",IF(AND(B13&gt;'応募作品送付状A'!K30,'応募作品目録B'!B13:B14&lt;='応募作品送付状A'!$K$35),"3",IF(AND('応募作品目録B'!B13:B14&gt;'応募作品送付状A'!$K$35,'応募作品目録B'!B13:B14&gt;'応募作品送付状A'!$K$35,'応募作品目録B'!B13:B14&lt;='応募作品送付状A'!$L$35),"4",IF(AND('応募作品目録B'!B13:B14&gt;'応募作品送付状A'!$L$35,'応募作品目録B'!B13:B14&lt;='応募作品送付状A'!$M$35),"5",IF(AND('応募作品目録B'!B13:B14&gt;'応募作品送付状A'!$M$35,B13&lt;='応募作品送付状A'!$N$35),"6"))))))</f>
        <v>0</v>
      </c>
      <c r="D13" s="462" t="b">
        <f>IF(C13="1",B13,IF(C13="2",B13-'応募作品送付状A'!$I$35,IF('応募作品目録B'!C13="3",B13-'応募作品送付状A'!$J$35,IF('応募作品目録B'!C13:C14="4",'応募作品目録B'!B13:B14-'応募作品送付状A'!$K$35,IF('応募作品目録B'!C13:C14="5",'応募作品目録B'!B13:B14-'応募作品送付状A'!$L$35,IF('応募作品目録B'!C13:C14="6",'応募作品目録B'!B13:B14-'応募作品送付状A'!$M$35))))))</f>
        <v>0</v>
      </c>
      <c r="E13" s="210"/>
      <c r="F13" s="211"/>
      <c r="G13" s="454"/>
      <c r="H13" s="460">
        <v>37</v>
      </c>
      <c r="I13" s="467" t="b">
        <f>IF(H13:H14&lt;='応募作品送付状A'!$I$35,"1",IF(AND('応募作品目録B'!H13:H14&gt;'応募作品送付状A'!$I$35,'応募作品目録B'!H13:H14&lt;='応募作品送付状A'!$J$35),"2",IF(AND(H13&gt;'応募作品送付状A'!P41,'応募作品目録B'!H13:H14&lt;='応募作品送付状A'!$K$35),"3",IF(AND('応募作品目録B'!H13:H14&gt;'応募作品送付状A'!$K$35,'応募作品目録B'!H13:H14&gt;'応募作品送付状A'!$K$35,'応募作品目録B'!H13:H14&lt;='応募作品送付状A'!$L$35),"4",IF(AND('応募作品目録B'!H13:H14&gt;'応募作品送付状A'!$L$35,'応募作品目録B'!H13:H14&lt;='応募作品送付状A'!$M$35),"5",IF(AND('応募作品目録B'!H13:H14&gt;'応募作品送付状A'!$M$35,H13&lt;='応募作品送付状A'!$N$35),"6"))))))</f>
        <v>0</v>
      </c>
      <c r="J13" s="462" t="b">
        <f>IF(I13="1",H13,IF(I13="2",H13-'応募作品送付状A'!$I$35,IF('応募作品目録B'!I13="3",H13-'応募作品送付状A'!$J$35,IF('応募作品目録B'!I13:I14="4",'応募作品目録B'!H13:H14-'応募作品送付状A'!$K$35,IF('応募作品目録B'!I13:I14="5",'応募作品目録B'!H13:H14-'応募作品送付状A'!$L$35,IF('応募作品目録B'!I13:I14="6",'応募作品目録B'!H13:H14-'応募作品送付状A'!$M$35))))))</f>
        <v>0</v>
      </c>
      <c r="K13" s="210"/>
      <c r="L13" s="211"/>
      <c r="M13" s="454"/>
      <c r="N13" s="135"/>
      <c r="O13" s="193" t="s">
        <v>125</v>
      </c>
    </row>
    <row r="14" spans="2:15" ht="34.5" customHeight="1">
      <c r="B14" s="464"/>
      <c r="C14" s="465"/>
      <c r="D14" s="463"/>
      <c r="E14" s="214"/>
      <c r="F14" s="216"/>
      <c r="G14" s="455"/>
      <c r="H14" s="466"/>
      <c r="I14" s="465"/>
      <c r="J14" s="463"/>
      <c r="K14" s="214"/>
      <c r="L14" s="216"/>
      <c r="M14" s="455"/>
      <c r="N14" s="136"/>
      <c r="O14" s="193" t="s">
        <v>126</v>
      </c>
    </row>
    <row r="15" spans="2:15" ht="21" customHeight="1">
      <c r="B15" s="456">
        <v>5</v>
      </c>
      <c r="C15" s="458" t="b">
        <f>IF(B15:B16&lt;='応募作品送付状A'!$I$35,"1",IF(AND('応募作品目録B'!B15:B16&gt;'応募作品送付状A'!$I$35,'応募作品目録B'!B15:B16&lt;='応募作品送付状A'!$J$35),"2",IF(AND(B15&gt;'応募作品送付状A'!K31,'応募作品目録B'!B15:B16&lt;='応募作品送付状A'!$K$35),"3",IF(AND('応募作品目録B'!B15:B16&gt;'応募作品送付状A'!$K$35,'応募作品目録B'!B15:B16&gt;'応募作品送付状A'!$K$35,'応募作品目録B'!B15:B16&lt;='応募作品送付状A'!$L$35),"4",IF(AND('応募作品目録B'!B15:B16&gt;'応募作品送付状A'!$L$35,'応募作品目録B'!B15:B16&lt;='応募作品送付状A'!$M$35),"5",IF(AND('応募作品目録B'!B15:B16&gt;'応募作品送付状A'!$M$35,B15&lt;='応募作品送付状A'!$N$35),"6"))))))</f>
        <v>0</v>
      </c>
      <c r="D15" s="462" t="b">
        <f>IF(C15="1",B15,IF(C15="2",B15-'応募作品送付状A'!$I$35,IF('応募作品目録B'!C15="3",B15-'応募作品送付状A'!$J$35,IF('応募作品目録B'!C15:C16="4",'応募作品目録B'!B15:B16-'応募作品送付状A'!$K$35,IF('応募作品目録B'!C15:C16="5",'応募作品目録B'!B15:B16-'応募作品送付状A'!$L$35,IF('応募作品目録B'!C15:C16="6",'応募作品目録B'!B15:B16-'応募作品送付状A'!$M$35))))))</f>
        <v>0</v>
      </c>
      <c r="E15" s="210"/>
      <c r="F15" s="211"/>
      <c r="G15" s="454"/>
      <c r="H15" s="460">
        <v>38</v>
      </c>
      <c r="I15" s="467" t="b">
        <f>IF(H15:H16&lt;='応募作品送付状A'!$I$35,"1",IF(AND('応募作品目録B'!H15:H16&gt;'応募作品送付状A'!$I$35,'応募作品目録B'!H15:H16&lt;='応募作品送付状A'!$J$35),"2",IF(AND(H15&gt;'応募作品送付状A'!P43,'応募作品目録B'!H15:H16&lt;='応募作品送付状A'!$K$35),"3",IF(AND('応募作品目録B'!H15:H16&gt;'応募作品送付状A'!$K$35,'応募作品目録B'!H15:H16&gt;'応募作品送付状A'!$K$35,'応募作品目録B'!H15:H16&lt;='応募作品送付状A'!$L$35),"4",IF(AND('応募作品目録B'!H15:H16&gt;'応募作品送付状A'!$L$35,'応募作品目録B'!H15:H16&lt;='応募作品送付状A'!$M$35),"5",IF(AND('応募作品目録B'!H15:H16&gt;'応募作品送付状A'!$M$35,H15&lt;='応募作品送付状A'!$N$35),"6"))))))</f>
        <v>0</v>
      </c>
      <c r="J15" s="462" t="b">
        <f>IF(I15="1",H15,IF(I15="2",H15-'応募作品送付状A'!$I$35,IF('応募作品目録B'!I15="3",H15-'応募作品送付状A'!$J$35,IF('応募作品目録B'!I15:I16="4",'応募作品目録B'!H15:H16-'応募作品送付状A'!$K$35,IF('応募作品目録B'!I15:I16="5",'応募作品目録B'!H15:H16-'応募作品送付状A'!$L$35,IF('応募作品目録B'!I15:I16="6",'応募作品目録B'!H15:H16-'応募作品送付状A'!$M$35))))))</f>
        <v>0</v>
      </c>
      <c r="K15" s="210"/>
      <c r="L15" s="211"/>
      <c r="M15" s="454"/>
      <c r="O15" s="193" t="s">
        <v>127</v>
      </c>
    </row>
    <row r="16" spans="2:26" ht="34.5" customHeight="1">
      <c r="B16" s="464"/>
      <c r="C16" s="465"/>
      <c r="D16" s="463"/>
      <c r="E16" s="214"/>
      <c r="F16" s="216"/>
      <c r="G16" s="455"/>
      <c r="H16" s="466"/>
      <c r="I16" s="465"/>
      <c r="J16" s="463"/>
      <c r="K16" s="214"/>
      <c r="L16" s="216"/>
      <c r="M16" s="455"/>
      <c r="O16" s="193" t="s">
        <v>128</v>
      </c>
      <c r="R16" s="19"/>
      <c r="S16" s="19"/>
      <c r="T16" s="19"/>
      <c r="U16" s="19"/>
      <c r="V16" s="19"/>
      <c r="W16" s="19"/>
      <c r="X16" s="19"/>
      <c r="Y16" s="19"/>
      <c r="Z16" s="19"/>
    </row>
    <row r="17" spans="2:15" ht="21" customHeight="1">
      <c r="B17" s="456">
        <v>6</v>
      </c>
      <c r="C17" s="458" t="b">
        <f>IF(B17:B18&lt;='応募作品送付状A'!$I$35,"1",IF(AND('応募作品目録B'!B17:B18&gt;'応募作品送付状A'!$I$35,'応募作品目録B'!B17:B18&lt;='応募作品送付状A'!$J$35),"2",IF(AND(B17&gt;'応募作品送付状A'!K33,'応募作品目録B'!B17:B18&lt;='応募作品送付状A'!$K$35),"3",IF(AND('応募作品目録B'!B17:B18&gt;'応募作品送付状A'!$K$35,'応募作品目録B'!B17:B18&gt;'応募作品送付状A'!$K$35,'応募作品目録B'!B17:B18&lt;='応募作品送付状A'!$L$35),"4",IF(AND('応募作品目録B'!B17:B18&gt;'応募作品送付状A'!$L$35,'応募作品目録B'!B17:B18&lt;='応募作品送付状A'!$M$35),"5",IF(AND('応募作品目録B'!B17:B18&gt;'応募作品送付状A'!$M$35,B17&lt;='応募作品送付状A'!$N$35),"6"))))))</f>
        <v>0</v>
      </c>
      <c r="D17" s="462" t="b">
        <f>IF(C17="1",B17,IF(C17="2",B17-'応募作品送付状A'!$I$35,IF('応募作品目録B'!C17="3",B17-'応募作品送付状A'!$J$35,IF('応募作品目録B'!C17:C18="4",'応募作品目録B'!B17:B18-'応募作品送付状A'!$K$35,IF('応募作品目録B'!C17:C18="5",'応募作品目録B'!B17:B18-'応募作品送付状A'!$L$35,IF('応募作品目録B'!C17:C18="6",'応募作品目録B'!B17:B18-'応募作品送付状A'!$M$35))))))</f>
        <v>0</v>
      </c>
      <c r="E17" s="210"/>
      <c r="F17" s="211"/>
      <c r="G17" s="454"/>
      <c r="H17" s="460">
        <v>39</v>
      </c>
      <c r="I17" s="467" t="b">
        <f>IF(H17:H18&lt;='応募作品送付状A'!$I$35,"1",IF(AND('応募作品目録B'!H17:H18&gt;'応募作品送付状A'!$I$35,'応募作品目録B'!H17:H18&lt;='応募作品送付状A'!$J$35),"2",IF(AND(H17&gt;'応募作品送付状A'!P45,'応募作品目録B'!H17:H18&lt;='応募作品送付状A'!$K$35),"3",IF(AND('応募作品目録B'!H17:H18&gt;'応募作品送付状A'!$K$35,'応募作品目録B'!H17:H18&gt;'応募作品送付状A'!$K$35,'応募作品目録B'!H17:H18&lt;='応募作品送付状A'!$L$35),"4",IF(AND('応募作品目録B'!H17:H18&gt;'応募作品送付状A'!$L$35,'応募作品目録B'!H17:H18&lt;='応募作品送付状A'!$M$35),"5",IF(AND('応募作品目録B'!H17:H18&gt;'応募作品送付状A'!$M$35,H17&lt;='応募作品送付状A'!$N$35),"6"))))))</f>
        <v>0</v>
      </c>
      <c r="J17" s="462" t="b">
        <f>IF(I17="1",H17,IF(I17="2",H17-'応募作品送付状A'!$I$35,IF('応募作品目録B'!I17="3",H17-'応募作品送付状A'!$J$35,IF('応募作品目録B'!I17:I18="4",'応募作品目録B'!H17:H18-'応募作品送付状A'!$K$35,IF('応募作品目録B'!I17:I18="5",'応募作品目録B'!H17:H18-'応募作品送付状A'!$L$35,IF('応募作品目録B'!I17:I18="6",'応募作品目録B'!H17:H18-'応募作品送付状A'!$M$35))))))</f>
        <v>0</v>
      </c>
      <c r="K17" s="210"/>
      <c r="L17" s="211"/>
      <c r="M17" s="454"/>
      <c r="O17" s="193" t="s">
        <v>129</v>
      </c>
    </row>
    <row r="18" spans="2:15" ht="34.5" customHeight="1">
      <c r="B18" s="464"/>
      <c r="C18" s="465"/>
      <c r="D18" s="463"/>
      <c r="E18" s="214"/>
      <c r="F18" s="216"/>
      <c r="G18" s="455"/>
      <c r="H18" s="466"/>
      <c r="I18" s="465"/>
      <c r="J18" s="463"/>
      <c r="K18" s="214"/>
      <c r="L18" s="216"/>
      <c r="M18" s="455"/>
      <c r="O18" s="193" t="s">
        <v>130</v>
      </c>
    </row>
    <row r="19" spans="2:15" ht="21" customHeight="1">
      <c r="B19" s="468">
        <v>7</v>
      </c>
      <c r="C19" s="458" t="b">
        <f>IF(B19:B20&lt;='応募作品送付状A'!$I$35,"1",IF(AND('応募作品目録B'!B19:B20&gt;'応募作品送付状A'!$I$35,'応募作品目録B'!B19:B20&lt;='応募作品送付状A'!$J$35),"2",IF(AND(B19&gt;'応募作品送付状A'!K34,'応募作品目録B'!B19:B20&lt;='応募作品送付状A'!$K$35),"3",IF(AND('応募作品目録B'!B19:B20&gt;'応募作品送付状A'!$K$35,'応募作品目録B'!B19:B20&gt;'応募作品送付状A'!$K$35,'応募作品目録B'!B19:B20&lt;='応募作品送付状A'!$L$35),"4",IF(AND('応募作品目録B'!B19:B20&gt;'応募作品送付状A'!$L$35,'応募作品目録B'!B19:B20&lt;='応募作品送付状A'!$M$35),"5",IF(AND('応募作品目録B'!B19:B20&gt;'応募作品送付状A'!$M$35,B19&lt;='応募作品送付状A'!$N$35),"6"))))))</f>
        <v>0</v>
      </c>
      <c r="D19" s="462" t="b">
        <f>IF(C19="1",B19,IF(C19="2",B19-'応募作品送付状A'!$I$35,IF('応募作品目録B'!C19="3",B19-'応募作品送付状A'!$J$35,IF('応募作品目録B'!C19:C20="4",'応募作品目録B'!B19:B20-'応募作品送付状A'!$K$35,IF('応募作品目録B'!C19:C20="5",'応募作品目録B'!B19:B20-'応募作品送付状A'!$L$35,IF('応募作品目録B'!C19:C20="6",'応募作品目録B'!B19:B20-'応募作品送付状A'!$M$35))))))</f>
        <v>0</v>
      </c>
      <c r="E19" s="210"/>
      <c r="F19" s="211"/>
      <c r="G19" s="454"/>
      <c r="H19" s="460">
        <v>40</v>
      </c>
      <c r="I19" s="467" t="b">
        <f>IF(H19:H20&lt;='応募作品送付状A'!$I$35,"1",IF(AND('応募作品目録B'!H19:H20&gt;'応募作品送付状A'!$I$35,'応募作品目録B'!H19:H20&lt;='応募作品送付状A'!$J$35),"2",IF(AND(H19&gt;'応募作品送付状A'!P47,'応募作品目録B'!H19:H20&lt;='応募作品送付状A'!$K$35),"3",IF(AND('応募作品目録B'!H19:H20&gt;'応募作品送付状A'!$K$35,'応募作品目録B'!H19:H20&gt;'応募作品送付状A'!$K$35,'応募作品目録B'!H19:H20&lt;='応募作品送付状A'!$L$35),"4",IF(AND('応募作品目録B'!H19:H20&gt;'応募作品送付状A'!$L$35,'応募作品目録B'!H19:H20&lt;='応募作品送付状A'!$M$35),"5",IF(AND('応募作品目録B'!H19:H20&gt;'応募作品送付状A'!$M$35,H19&lt;='応募作品送付状A'!$N$35),"6"))))))</f>
        <v>0</v>
      </c>
      <c r="J19" s="462" t="b">
        <f>IF(I19="1",H19,IF(I19="2",H19-'応募作品送付状A'!$I$35,IF('応募作品目録B'!I19="3",H19-'応募作品送付状A'!$J$35,IF('応募作品目録B'!I19:I20="4",'応募作品目録B'!H19:H20-'応募作品送付状A'!$K$35,IF('応募作品目録B'!I19:I20="5",'応募作品目録B'!H19:H20-'応募作品送付状A'!$L$35,IF('応募作品目録B'!I19:I20="6",'応募作品目録B'!H19:H20-'応募作品送付状A'!$M$35))))))</f>
        <v>0</v>
      </c>
      <c r="K19" s="210"/>
      <c r="L19" s="211"/>
      <c r="M19" s="454"/>
      <c r="O19" s="193" t="s">
        <v>131</v>
      </c>
    </row>
    <row r="20" spans="2:26" ht="34.5" customHeight="1">
      <c r="B20" s="464"/>
      <c r="C20" s="465"/>
      <c r="D20" s="463"/>
      <c r="E20" s="214"/>
      <c r="F20" s="216"/>
      <c r="G20" s="455"/>
      <c r="H20" s="466"/>
      <c r="I20" s="465"/>
      <c r="J20" s="463"/>
      <c r="K20" s="214"/>
      <c r="L20" s="216"/>
      <c r="M20" s="455"/>
      <c r="O20" s="193" t="s">
        <v>132</v>
      </c>
      <c r="R20" s="19"/>
      <c r="S20" s="19"/>
      <c r="T20" s="19"/>
      <c r="U20" s="19"/>
      <c r="V20" s="19"/>
      <c r="W20" s="19"/>
      <c r="X20" s="19"/>
      <c r="Y20" s="19"/>
      <c r="Z20" s="19"/>
    </row>
    <row r="21" spans="2:15" ht="21" customHeight="1">
      <c r="B21" s="456">
        <v>8</v>
      </c>
      <c r="C21" s="458" t="b">
        <f>IF(B21:B22&lt;='応募作品送付状A'!$I$35,"1",IF(AND('応募作品目録B'!B21:B22&gt;'応募作品送付状A'!$I$35,'応募作品目録B'!B21:B22&lt;='応募作品送付状A'!$J$35),"2",IF(AND(B21&gt;'応募作品送付状A'!J44,'応募作品目録B'!B21:B22&lt;='応募作品送付状A'!$K$35),"3",IF(AND('応募作品目録B'!B21:B22&gt;'応募作品送付状A'!$K$35,'応募作品目録B'!B21:B22&gt;'応募作品送付状A'!$K$35,'応募作品目録B'!B21:B22&lt;='応募作品送付状A'!$L$35),"4",IF(AND('応募作品目録B'!B21:B22&gt;'応募作品送付状A'!$L$35,'応募作品目録B'!B21:B22&lt;='応募作品送付状A'!$M$35),"5",IF(AND('応募作品目録B'!B21:B22&gt;'応募作品送付状A'!$M$35,B21&lt;='応募作品送付状A'!$N$35),"6"))))))</f>
        <v>0</v>
      </c>
      <c r="D21" s="462" t="b">
        <f>IF(C21="1",B21,IF(C21="2",B21-'応募作品送付状A'!$I$35,IF('応募作品目録B'!C21="3",B21-'応募作品送付状A'!$J$35,IF('応募作品目録B'!C21:C22="4",'応募作品目録B'!B21:B22-'応募作品送付状A'!$K$35,IF('応募作品目録B'!C21:C22="5",'応募作品目録B'!B21:B22-'応募作品送付状A'!$L$35,IF('応募作品目録B'!C21:C22="6",'応募作品目録B'!B21:B22-'応募作品送付状A'!$M$35))))))</f>
        <v>0</v>
      </c>
      <c r="E21" s="210"/>
      <c r="F21" s="211"/>
      <c r="G21" s="454"/>
      <c r="H21" s="460">
        <v>41</v>
      </c>
      <c r="I21" s="467" t="b">
        <f>IF(H21:H22&lt;='応募作品送付状A'!$I$35,"1",IF(AND('応募作品目録B'!H21:H22&gt;'応募作品送付状A'!$I$35,'応募作品目録B'!H21:H22&lt;='応募作品送付状A'!$J$35),"2",IF(AND(H21&gt;'応募作品送付状A'!P49,'応募作品目録B'!H21:H22&lt;='応募作品送付状A'!$K$35),"3",IF(AND('応募作品目録B'!H21:H22&gt;'応募作品送付状A'!$K$35,'応募作品目録B'!H21:H22&gt;'応募作品送付状A'!$K$35,'応募作品目録B'!H21:H22&lt;='応募作品送付状A'!$L$35),"4",IF(AND('応募作品目録B'!H21:H22&gt;'応募作品送付状A'!$L$35,'応募作品目録B'!H21:H22&lt;='応募作品送付状A'!$M$35),"5",IF(AND('応募作品目録B'!H21:H22&gt;'応募作品送付状A'!$M$35,H21&lt;='応募作品送付状A'!$N$35),"6"))))))</f>
        <v>0</v>
      </c>
      <c r="J21" s="462" t="b">
        <f>IF(I21="1",H21,IF(I21="2",H21-'応募作品送付状A'!$I$35,IF('応募作品目録B'!I21="3",H21-'応募作品送付状A'!$J$35,IF('応募作品目録B'!I21:I22="4",'応募作品目録B'!H21:H22-'応募作品送付状A'!$K$35,IF('応募作品目録B'!I21:I22="5",'応募作品目録B'!H21:H22-'応募作品送付状A'!$L$35,IF('応募作品目録B'!I21:I22="6",'応募作品目録B'!H21:H22-'応募作品送付状A'!$M$35))))))</f>
        <v>0</v>
      </c>
      <c r="K21" s="210"/>
      <c r="L21" s="211"/>
      <c r="M21" s="454" t="s">
        <v>135</v>
      </c>
      <c r="O21" s="193" t="s">
        <v>133</v>
      </c>
    </row>
    <row r="22" spans="2:15" ht="34.5" customHeight="1">
      <c r="B22" s="464"/>
      <c r="C22" s="465"/>
      <c r="D22" s="463"/>
      <c r="E22" s="214"/>
      <c r="F22" s="216"/>
      <c r="G22" s="455"/>
      <c r="H22" s="466"/>
      <c r="I22" s="465"/>
      <c r="J22" s="463"/>
      <c r="K22" s="214"/>
      <c r="L22" s="216"/>
      <c r="M22" s="455"/>
      <c r="O22" s="193" t="s">
        <v>134</v>
      </c>
    </row>
    <row r="23" spans="2:13" ht="21" customHeight="1">
      <c r="B23" s="456">
        <v>9</v>
      </c>
      <c r="C23" s="458" t="b">
        <f>IF(B23:B24&lt;='応募作品送付状A'!$I$35,"1",IF(AND('応募作品目録B'!B23:B24&gt;'応募作品送付状A'!$I$35,'応募作品目録B'!B23:B24&lt;='応募作品送付状A'!$J$35),"2",IF(AND(B23&gt;'応募作品送付状A'!J46,'応募作品目録B'!B23:B24&lt;='応募作品送付状A'!$K$35),"3",IF(AND('応募作品目録B'!B23:B24&gt;'応募作品送付状A'!$K$35,'応募作品目録B'!B23:B24&gt;'応募作品送付状A'!$K$35,'応募作品目録B'!B23:B24&lt;='応募作品送付状A'!$L$35),"4",IF(AND('応募作品目録B'!B23:B24&gt;'応募作品送付状A'!$L$35,'応募作品目録B'!B23:B24&lt;='応募作品送付状A'!$M$35),"5",IF(AND('応募作品目録B'!B23:B24&gt;'応募作品送付状A'!$M$35,B23&lt;='応募作品送付状A'!$N$35),"6"))))))</f>
        <v>0</v>
      </c>
      <c r="D23" s="462" t="b">
        <f>IF(C23="1",B23,IF(C23="2",B23-'応募作品送付状A'!$I$35,IF('応募作品目録B'!C23="3",B23-'応募作品送付状A'!$J$35,IF('応募作品目録B'!C23:C24="4",'応募作品目録B'!B23:B24-'応募作品送付状A'!$K$35,IF('応募作品目録B'!C23:C24="5",'応募作品目録B'!B23:B24-'応募作品送付状A'!$L$35,IF('応募作品目録B'!C23:C24="6",'応募作品目録B'!B23:B24-'応募作品送付状A'!$M$35))))))</f>
        <v>0</v>
      </c>
      <c r="E23" s="210"/>
      <c r="F23" s="211"/>
      <c r="G23" s="454"/>
      <c r="H23" s="460">
        <v>42</v>
      </c>
      <c r="I23" s="467" t="b">
        <f>IF(H23:H24&lt;='応募作品送付状A'!$I$35,"1",IF(AND('応募作品目録B'!H23:H24&gt;'応募作品送付状A'!$I$35,'応募作品目録B'!H23:H24&lt;='応募作品送付状A'!$J$35),"2",IF(AND(H23&gt;'応募作品送付状A'!P51,'応募作品目録B'!H23:H24&lt;='応募作品送付状A'!$K$35),"3",IF(AND('応募作品目録B'!H23:H24&gt;'応募作品送付状A'!$K$35,'応募作品目録B'!H23:H24&gt;'応募作品送付状A'!$K$35,'応募作品目録B'!H23:H24&lt;='応募作品送付状A'!$L$35),"4",IF(AND('応募作品目録B'!H23:H24&gt;'応募作品送付状A'!$L$35,'応募作品目録B'!H23:H24&lt;='応募作品送付状A'!$M$35),"5",IF(AND('応募作品目録B'!H23:H24&gt;'応募作品送付状A'!$M$35,H23&lt;='応募作品送付状A'!$N$35),"6"))))))</f>
        <v>0</v>
      </c>
      <c r="J23" s="462" t="b">
        <f>IF(I23="1",H23,IF(I23="2",H23-'応募作品送付状A'!$I$35,IF('応募作品目録B'!I23="3",H23-'応募作品送付状A'!$J$35,IF('応募作品目録B'!I23:I24="4",'応募作品目録B'!H23:H24-'応募作品送付状A'!$K$35,IF('応募作品目録B'!I23:I24="5",'応募作品目録B'!H23:H24-'応募作品送付状A'!$L$35,IF('応募作品目録B'!I23:I24="6",'応募作品目録B'!H23:H24-'応募作品送付状A'!$M$35))))))</f>
        <v>0</v>
      </c>
      <c r="K23" s="210"/>
      <c r="L23" s="211"/>
      <c r="M23" s="454" t="s">
        <v>2</v>
      </c>
    </row>
    <row r="24" spans="2:13" ht="34.5" customHeight="1">
      <c r="B24" s="464"/>
      <c r="C24" s="465"/>
      <c r="D24" s="463"/>
      <c r="E24" s="214"/>
      <c r="F24" s="216"/>
      <c r="G24" s="455"/>
      <c r="H24" s="466"/>
      <c r="I24" s="465"/>
      <c r="J24" s="463"/>
      <c r="K24" s="214"/>
      <c r="L24" s="216"/>
      <c r="M24" s="455"/>
    </row>
    <row r="25" spans="2:13" ht="21" customHeight="1">
      <c r="B25" s="468">
        <v>10</v>
      </c>
      <c r="C25" s="458" t="b">
        <f>IF(B25:B26&lt;='応募作品送付状A'!$I$35,"1",IF(AND('応募作品目録B'!B25:B26&gt;'応募作品送付状A'!$I$35,'応募作品目録B'!B25:B26&lt;='応募作品送付状A'!$J$35),"2",IF(AND(B25&gt;'応募作品送付状A'!J48,'応募作品目録B'!B25:B26&lt;='応募作品送付状A'!$K$35),"3",IF(AND('応募作品目録B'!B25:B26&gt;'応募作品送付状A'!$K$35,'応募作品目録B'!B25:B26&gt;'応募作品送付状A'!$K$35,'応募作品目録B'!B25:B26&lt;='応募作品送付状A'!$L$35),"4",IF(AND('応募作品目録B'!B25:B26&gt;'応募作品送付状A'!$L$35,'応募作品目録B'!B25:B26&lt;='応募作品送付状A'!$M$35),"5",IF(AND('応募作品目録B'!B25:B26&gt;'応募作品送付状A'!$M$35,B25&lt;='応募作品送付状A'!$N$35),"6"))))))</f>
        <v>0</v>
      </c>
      <c r="D25" s="462" t="b">
        <f>IF(C25="1",B25,IF(C25="2",B25-'応募作品送付状A'!$I$35,IF('応募作品目録B'!C25="3",B25-'応募作品送付状A'!$J$35,IF('応募作品目録B'!C25:C26="4",'応募作品目録B'!B25:B26-'応募作品送付状A'!$K$35,IF('応募作品目録B'!C25:C26="5",'応募作品目録B'!B25:B26-'応募作品送付状A'!$L$35,IF('応募作品目録B'!C25:C26="6",'応募作品目録B'!B25:B26-'応募作品送付状A'!$M$35))))))</f>
        <v>0</v>
      </c>
      <c r="E25" s="210"/>
      <c r="F25" s="211"/>
      <c r="G25" s="454" t="s">
        <v>2</v>
      </c>
      <c r="H25" s="460">
        <v>43</v>
      </c>
      <c r="I25" s="467" t="b">
        <f>IF(H25:H26&lt;='応募作品送付状A'!$I$35,"1",IF(AND('応募作品目録B'!H25:H26&gt;'応募作品送付状A'!$I$35,'応募作品目録B'!H25:H26&lt;='応募作品送付状A'!$J$35),"2",IF(AND(H25&gt;'応募作品送付状A'!P53,'応募作品目録B'!H25:H26&lt;='応募作品送付状A'!$K$35),"3",IF(AND('応募作品目録B'!H25:H26&gt;'応募作品送付状A'!$K$35,'応募作品目録B'!H25:H26&gt;'応募作品送付状A'!$K$35,'応募作品目録B'!H25:H26&lt;='応募作品送付状A'!$L$35),"4",IF(AND('応募作品目録B'!H25:H26&gt;'応募作品送付状A'!$L$35,'応募作品目録B'!H25:H26&lt;='応募作品送付状A'!$M$35),"5",IF(AND('応募作品目録B'!H25:H26&gt;'応募作品送付状A'!$M$35,H25&lt;='応募作品送付状A'!$N$35),"6"))))))</f>
        <v>0</v>
      </c>
      <c r="J25" s="462" t="b">
        <f>IF(I25="1",H25,IF(I25="2",H25-'応募作品送付状A'!$I$35,IF('応募作品目録B'!I25="3",H25-'応募作品送付状A'!$J$35,IF('応募作品目録B'!I25:I26="4",'応募作品目録B'!H25:H26-'応募作品送付状A'!$K$35,IF('応募作品目録B'!I25:I26="5",'応募作品目録B'!H25:H26-'応募作品送付状A'!$L$35,IF('応募作品目録B'!I25:I26="6",'応募作品目録B'!H25:H26-'応募作品送付状A'!$M$35))))))</f>
        <v>0</v>
      </c>
      <c r="K25" s="210"/>
      <c r="L25" s="211"/>
      <c r="M25" s="454" t="s">
        <v>2</v>
      </c>
    </row>
    <row r="26" spans="2:13" ht="34.5" customHeight="1">
      <c r="B26" s="464"/>
      <c r="C26" s="465"/>
      <c r="D26" s="463"/>
      <c r="E26" s="214"/>
      <c r="F26" s="216"/>
      <c r="G26" s="455"/>
      <c r="H26" s="466"/>
      <c r="I26" s="465"/>
      <c r="J26" s="463"/>
      <c r="K26" s="214"/>
      <c r="L26" s="216"/>
      <c r="M26" s="455"/>
    </row>
    <row r="27" spans="2:13" ht="21" customHeight="1">
      <c r="B27" s="456">
        <v>11</v>
      </c>
      <c r="C27" s="458" t="b">
        <f>IF(B27:B28&lt;='応募作品送付状A'!$I$35,"1",IF(AND('応募作品目録B'!B27:B28&gt;'応募作品送付状A'!$I$35,'応募作品目録B'!B27:B28&lt;='応募作品送付状A'!$J$35),"2",IF(AND(B27&gt;'応募作品送付状A'!J50,'応募作品目録B'!B27:B28&lt;='応募作品送付状A'!$K$35),"3",IF(AND('応募作品目録B'!B27:B28&gt;'応募作品送付状A'!$K$35,'応募作品目録B'!B27:B28&gt;'応募作品送付状A'!$K$35,'応募作品目録B'!B27:B28&lt;='応募作品送付状A'!$L$35),"4",IF(AND('応募作品目録B'!B27:B28&gt;'応募作品送付状A'!$L$35,'応募作品目録B'!B27:B28&lt;='応募作品送付状A'!$M$35),"5",IF(AND('応募作品目録B'!B27:B28&gt;'応募作品送付状A'!$M$35,B27&lt;='応募作品送付状A'!$N$35),"6"))))))</f>
        <v>0</v>
      </c>
      <c r="D27" s="462" t="b">
        <f>IF(C27="1",B27,IF(C27="2",B27-'応募作品送付状A'!$I$35,IF('応募作品目録B'!C27="3",B27-'応募作品送付状A'!$J$35,IF('応募作品目録B'!C27:C28="4",'応募作品目録B'!B27:B28-'応募作品送付状A'!$K$35,IF('応募作品目録B'!C27:C28="5",'応募作品目録B'!B27:B28-'応募作品送付状A'!$L$35,IF('応募作品目録B'!C27:C28="6",'応募作品目録B'!B27:B28-'応募作品送付状A'!$M$35))))))</f>
        <v>0</v>
      </c>
      <c r="E27" s="210"/>
      <c r="F27" s="211"/>
      <c r="G27" s="454" t="s">
        <v>2</v>
      </c>
      <c r="H27" s="460">
        <v>44</v>
      </c>
      <c r="I27" s="467" t="b">
        <f>IF(H27:H28&lt;='応募作品送付状A'!$I$35,"1",IF(AND('応募作品目録B'!H27:H28&gt;'応募作品送付状A'!$I$35,'応募作品目録B'!H27:H28&lt;='応募作品送付状A'!$J$35),"2",IF(AND(H27&gt;'応募作品送付状A'!P55,'応募作品目録B'!H27:H28&lt;='応募作品送付状A'!$K$35),"3",IF(AND('応募作品目録B'!H27:H28&gt;'応募作品送付状A'!$K$35,'応募作品目録B'!H27:H28&gt;'応募作品送付状A'!$K$35,'応募作品目録B'!H27:H28&lt;='応募作品送付状A'!$L$35),"4",IF(AND('応募作品目録B'!H27:H28&gt;'応募作品送付状A'!$L$35,'応募作品目録B'!H27:H28&lt;='応募作品送付状A'!$M$35),"5",IF(AND('応募作品目録B'!H27:H28&gt;'応募作品送付状A'!$M$35,H27&lt;='応募作品送付状A'!$N$35),"6"))))))</f>
        <v>0</v>
      </c>
      <c r="J27" s="462" t="b">
        <f>IF(I27="1",H27,IF(I27="2",H27-'応募作品送付状A'!$I$35,IF('応募作品目録B'!I27="3",H27-'応募作品送付状A'!$J$35,IF('応募作品目録B'!I27:I28="4",'応募作品目録B'!H27:H28-'応募作品送付状A'!$K$35,IF('応募作品目録B'!I27:I28="5",'応募作品目録B'!H27:H28-'応募作品送付状A'!$L$35,IF('応募作品目録B'!I27:I28="6",'応募作品目録B'!H27:H28-'応募作品送付状A'!$M$35))))))</f>
        <v>0</v>
      </c>
      <c r="K27" s="210"/>
      <c r="L27" s="211"/>
      <c r="M27" s="454" t="s">
        <v>2</v>
      </c>
    </row>
    <row r="28" spans="2:13" ht="34.5" customHeight="1">
      <c r="B28" s="464"/>
      <c r="C28" s="465"/>
      <c r="D28" s="463"/>
      <c r="E28" s="214"/>
      <c r="F28" s="216"/>
      <c r="G28" s="455"/>
      <c r="H28" s="466"/>
      <c r="I28" s="465"/>
      <c r="J28" s="463"/>
      <c r="K28" s="214"/>
      <c r="L28" s="216"/>
      <c r="M28" s="455"/>
    </row>
    <row r="29" spans="2:13" ht="21" customHeight="1">
      <c r="B29" s="456">
        <v>12</v>
      </c>
      <c r="C29" s="458" t="b">
        <f>IF(B29:B30&lt;='応募作品送付状A'!$I$35,"1",IF(AND('応募作品目録B'!B29:B30&gt;'応募作品送付状A'!$I$35,'応募作品目録B'!B29:B30&lt;='応募作品送付状A'!$J$35),"2",IF(AND(B29&gt;'応募作品送付状A'!J52,'応募作品目録B'!B29:B30&lt;='応募作品送付状A'!$K$35),"3",IF(AND('応募作品目録B'!B29:B30&gt;'応募作品送付状A'!$K$35,'応募作品目録B'!B29:B30&gt;'応募作品送付状A'!$K$35,'応募作品目録B'!B29:B30&lt;='応募作品送付状A'!$L$35),"4",IF(AND('応募作品目録B'!B29:B30&gt;'応募作品送付状A'!$L$35,'応募作品目録B'!B29:B30&lt;='応募作品送付状A'!$M$35),"5",IF(AND('応募作品目録B'!B29:B30&gt;'応募作品送付状A'!$M$35,B29&lt;='応募作品送付状A'!$N$35),"6"))))))</f>
        <v>0</v>
      </c>
      <c r="D29" s="462" t="b">
        <f>IF(C29="1",B29,IF(C29="2",B29-'応募作品送付状A'!$I$35,IF('応募作品目録B'!C29="3",B29-'応募作品送付状A'!$J$35,IF('応募作品目録B'!C29:C30="4",'応募作品目録B'!B29:B30-'応募作品送付状A'!$K$35,IF('応募作品目録B'!C29:C30="5",'応募作品目録B'!B29:B30-'応募作品送付状A'!$L$35,IF('応募作品目録B'!C29:C30="6",'応募作品目録B'!B29:B30-'応募作品送付状A'!$M$35))))))</f>
        <v>0</v>
      </c>
      <c r="E29" s="210"/>
      <c r="F29" s="211"/>
      <c r="G29" s="454" t="s">
        <v>2</v>
      </c>
      <c r="H29" s="460">
        <v>45</v>
      </c>
      <c r="I29" s="467" t="b">
        <f>IF(H29:H30&lt;='応募作品送付状A'!$I$35,"1",IF(AND('応募作品目録B'!H29:H30&gt;'応募作品送付状A'!$I$35,'応募作品目録B'!H29:H30&lt;='応募作品送付状A'!$J$35),"2",IF(AND(H29&gt;'応募作品送付状A'!P57,'応募作品目録B'!H29:H30&lt;='応募作品送付状A'!$K$35),"3",IF(AND('応募作品目録B'!H29:H30&gt;'応募作品送付状A'!$K$35,'応募作品目録B'!H29:H30&gt;'応募作品送付状A'!$K$35,'応募作品目録B'!H29:H30&lt;='応募作品送付状A'!$L$35),"4",IF(AND('応募作品目録B'!H29:H30&gt;'応募作品送付状A'!$L$35,'応募作品目録B'!H29:H30&lt;='応募作品送付状A'!$M$35),"5",IF(AND('応募作品目録B'!H29:H30&gt;'応募作品送付状A'!$M$35,H29&lt;='応募作品送付状A'!$N$35),"6"))))))</f>
        <v>0</v>
      </c>
      <c r="J29" s="462" t="b">
        <f>IF(I29="1",H29,IF(I29="2",H29-'応募作品送付状A'!$I$35,IF('応募作品目録B'!I29="3",H29-'応募作品送付状A'!$J$35,IF('応募作品目録B'!I29:I30="4",'応募作品目録B'!H29:H30-'応募作品送付状A'!$K$35,IF('応募作品目録B'!I29:I30="5",'応募作品目録B'!H29:H30-'応募作品送付状A'!$L$35,IF('応募作品目録B'!I29:I30="6",'応募作品目録B'!H29:H30-'応募作品送付状A'!$M$35))))))</f>
        <v>0</v>
      </c>
      <c r="K29" s="210"/>
      <c r="L29" s="211"/>
      <c r="M29" s="454" t="s">
        <v>2</v>
      </c>
    </row>
    <row r="30" spans="2:13" ht="34.5" customHeight="1">
      <c r="B30" s="464"/>
      <c r="C30" s="465"/>
      <c r="D30" s="463"/>
      <c r="E30" s="214"/>
      <c r="F30" s="216"/>
      <c r="G30" s="455"/>
      <c r="H30" s="466"/>
      <c r="I30" s="465"/>
      <c r="J30" s="463"/>
      <c r="K30" s="214"/>
      <c r="L30" s="216"/>
      <c r="M30" s="455"/>
    </row>
    <row r="31" spans="2:13" ht="21" customHeight="1">
      <c r="B31" s="468">
        <v>13</v>
      </c>
      <c r="C31" s="458" t="b">
        <f>IF(B31:B32&lt;='応募作品送付状A'!$I$35,"1",IF(AND('応募作品目録B'!B31:B32&gt;'応募作品送付状A'!$I$35,'応募作品目録B'!B31:B32&lt;='応募作品送付状A'!$J$35),"2",IF(AND(B31&gt;'応募作品送付状A'!J54,'応募作品目録B'!B31:B32&lt;='応募作品送付状A'!$K$35),"3",IF(AND('応募作品目録B'!B31:B32&gt;'応募作品送付状A'!$K$35,'応募作品目録B'!B31:B32&gt;'応募作品送付状A'!$K$35,'応募作品目録B'!B31:B32&lt;='応募作品送付状A'!$L$35),"4",IF(AND('応募作品目録B'!B31:B32&gt;'応募作品送付状A'!$L$35,'応募作品目録B'!B31:B32&lt;='応募作品送付状A'!$M$35),"5",IF(AND('応募作品目録B'!B31:B32&gt;'応募作品送付状A'!$M$35,B31&lt;='応募作品送付状A'!$N$35),"6"))))))</f>
        <v>0</v>
      </c>
      <c r="D31" s="462" t="b">
        <f>IF(C31="1",B31,IF(C31="2",B31-'応募作品送付状A'!$I$35,IF('応募作品目録B'!C31="3",B31-'応募作品送付状A'!$J$35,IF('応募作品目録B'!C31:C32="4",'応募作品目録B'!B31:B32-'応募作品送付状A'!$K$35,IF('応募作品目録B'!C31:C32="5",'応募作品目録B'!B31:B32-'応募作品送付状A'!$L$35,IF('応募作品目録B'!C31:C32="6",'応募作品目録B'!B31:B32-'応募作品送付状A'!$M$35))))))</f>
        <v>0</v>
      </c>
      <c r="E31" s="210"/>
      <c r="F31" s="211"/>
      <c r="G31" s="454" t="s">
        <v>2</v>
      </c>
      <c r="H31" s="460">
        <v>46</v>
      </c>
      <c r="I31" s="467" t="b">
        <f>IF(H31:H32&lt;='応募作品送付状A'!$I$35,"1",IF(AND('応募作品目録B'!H31:H32&gt;'応募作品送付状A'!$I$35,'応募作品目録B'!H31:H32&lt;='応募作品送付状A'!$J$35),"2",IF(AND(H31&gt;'応募作品送付状A'!P59,'応募作品目録B'!H31:H32&lt;='応募作品送付状A'!$K$35),"3",IF(AND('応募作品目録B'!H31:H32&gt;'応募作品送付状A'!$K$35,'応募作品目録B'!H31:H32&gt;'応募作品送付状A'!$K$35,'応募作品目録B'!H31:H32&lt;='応募作品送付状A'!$L$35),"4",IF(AND('応募作品目録B'!H31:H32&gt;'応募作品送付状A'!$L$35,'応募作品目録B'!H31:H32&lt;='応募作品送付状A'!$M$35),"5",IF(AND('応募作品目録B'!H31:H32&gt;'応募作品送付状A'!$M$35,H31&lt;='応募作品送付状A'!$N$35),"6"))))))</f>
        <v>0</v>
      </c>
      <c r="J31" s="462" t="b">
        <f>IF(I31="1",H31,IF(I31="2",H31-'応募作品送付状A'!$I$35,IF('応募作品目録B'!I31="3",H31-'応募作品送付状A'!$J$35,IF('応募作品目録B'!I31:I32="4",'応募作品目録B'!H31:H32-'応募作品送付状A'!$K$35,IF('応募作品目録B'!I31:I32="5",'応募作品目録B'!H31:H32-'応募作品送付状A'!$L$35,IF('応募作品目録B'!I31:I32="6",'応募作品目録B'!H31:H32-'応募作品送付状A'!$M$35))))))</f>
        <v>0</v>
      </c>
      <c r="K31" s="210"/>
      <c r="L31" s="211"/>
      <c r="M31" s="454" t="s">
        <v>2</v>
      </c>
    </row>
    <row r="32" spans="2:13" ht="34.5" customHeight="1">
      <c r="B32" s="464"/>
      <c r="C32" s="465"/>
      <c r="D32" s="463"/>
      <c r="E32" s="214"/>
      <c r="F32" s="216"/>
      <c r="G32" s="455"/>
      <c r="H32" s="466"/>
      <c r="I32" s="465"/>
      <c r="J32" s="463"/>
      <c r="K32" s="214"/>
      <c r="L32" s="216"/>
      <c r="M32" s="455"/>
    </row>
    <row r="33" spans="2:13" ht="21" customHeight="1">
      <c r="B33" s="456">
        <v>14</v>
      </c>
      <c r="C33" s="458" t="b">
        <f>IF(B33:B34&lt;='応募作品送付状A'!$I$35,"1",IF(AND('応募作品目録B'!B33:B34&gt;'応募作品送付状A'!$I$35,'応募作品目録B'!B33:B34&lt;='応募作品送付状A'!$J$35),"2",IF(AND(B33&gt;'応募作品送付状A'!J56,'応募作品目録B'!B33:B34&lt;='応募作品送付状A'!$K$35),"3",IF(AND('応募作品目録B'!B33:B34&gt;'応募作品送付状A'!$K$35,'応募作品目録B'!B33:B34&gt;'応募作品送付状A'!$K$35,'応募作品目録B'!B33:B34&lt;='応募作品送付状A'!$L$35),"4",IF(AND('応募作品目録B'!B33:B34&gt;'応募作品送付状A'!$L$35,'応募作品目録B'!B33:B34&lt;='応募作品送付状A'!$M$35),"5",IF(AND('応募作品目録B'!B33:B34&gt;'応募作品送付状A'!$M$35,B33&lt;='応募作品送付状A'!$N$35),"6"))))))</f>
        <v>0</v>
      </c>
      <c r="D33" s="462" t="b">
        <f>IF(C33="1",B33,IF(C33="2",B33-'応募作品送付状A'!$I$35,IF('応募作品目録B'!C33="3",B33-'応募作品送付状A'!$J$35,IF('応募作品目録B'!C33:C34="4",'応募作品目録B'!B33:B34-'応募作品送付状A'!$K$35,IF('応募作品目録B'!C33:C34="5",'応募作品目録B'!B33:B34-'応募作品送付状A'!$L$35,IF('応募作品目録B'!C33:C34="6",'応募作品目録B'!B33:B34-'応募作品送付状A'!$M$35))))))</f>
        <v>0</v>
      </c>
      <c r="E33" s="210"/>
      <c r="F33" s="211"/>
      <c r="G33" s="454" t="s">
        <v>2</v>
      </c>
      <c r="H33" s="460">
        <v>47</v>
      </c>
      <c r="I33" s="467" t="b">
        <f>IF(H33:H34&lt;='応募作品送付状A'!$I$35,"1",IF(AND('応募作品目録B'!H33:H34&gt;'応募作品送付状A'!$I$35,'応募作品目録B'!H33:H34&lt;='応募作品送付状A'!$J$35),"2",IF(AND(H33&gt;'応募作品送付状A'!P61,'応募作品目録B'!H33:H34&lt;='応募作品送付状A'!$K$35),"3",IF(AND('応募作品目録B'!H33:H34&gt;'応募作品送付状A'!$K$35,'応募作品目録B'!H33:H34&gt;'応募作品送付状A'!$K$35,'応募作品目録B'!H33:H34&lt;='応募作品送付状A'!$L$35),"4",IF(AND('応募作品目録B'!H33:H34&gt;'応募作品送付状A'!$L$35,'応募作品目録B'!H33:H34&lt;='応募作品送付状A'!$M$35),"5",IF(AND('応募作品目録B'!H33:H34&gt;'応募作品送付状A'!$M$35,H33&lt;='応募作品送付状A'!$N$35),"6"))))))</f>
        <v>0</v>
      </c>
      <c r="J33" s="462" t="b">
        <f>IF(I33="1",H33,IF(I33="2",H33-'応募作品送付状A'!$I$35,IF('応募作品目録B'!I33="3",H33-'応募作品送付状A'!$J$35,IF('応募作品目録B'!I33:I34="4",'応募作品目録B'!H33:H34-'応募作品送付状A'!$K$35,IF('応募作品目録B'!I33:I34="5",'応募作品目録B'!H33:H34-'応募作品送付状A'!$L$35,IF('応募作品目録B'!I33:I34="6",'応募作品目録B'!H33:H34-'応募作品送付状A'!$M$35))))))</f>
        <v>0</v>
      </c>
      <c r="K33" s="210"/>
      <c r="L33" s="211"/>
      <c r="M33" s="454" t="s">
        <v>2</v>
      </c>
    </row>
    <row r="34" spans="2:13" ht="34.5" customHeight="1">
      <c r="B34" s="464"/>
      <c r="C34" s="465"/>
      <c r="D34" s="463"/>
      <c r="E34" s="214"/>
      <c r="F34" s="216"/>
      <c r="G34" s="455"/>
      <c r="H34" s="466"/>
      <c r="I34" s="465"/>
      <c r="J34" s="463"/>
      <c r="K34" s="214"/>
      <c r="L34" s="216"/>
      <c r="M34" s="455"/>
    </row>
    <row r="35" spans="2:13" ht="21" customHeight="1">
      <c r="B35" s="456">
        <v>15</v>
      </c>
      <c r="C35" s="458" t="b">
        <f>IF(B35:B36&lt;='応募作品送付状A'!$I$35,"1",IF(AND('応募作品目録B'!B35:B36&gt;'応募作品送付状A'!$I$35,'応募作品目録B'!B35:B36&lt;='応募作品送付状A'!$J$35),"2",IF(AND(B35&gt;'応募作品送付状A'!J60,'応募作品目録B'!B35:B36&lt;='応募作品送付状A'!$K$35),"3",IF(AND('応募作品目録B'!B35:B36&gt;'応募作品送付状A'!$K$35,'応募作品目録B'!B35:B36&gt;'応募作品送付状A'!$K$35,'応募作品目録B'!B35:B36&lt;='応募作品送付状A'!$L$35),"4",IF(AND('応募作品目録B'!B35:B36&gt;'応募作品送付状A'!$L$35,'応募作品目録B'!B35:B36&lt;='応募作品送付状A'!$M$35),"5",IF(AND('応募作品目録B'!B35:B36&gt;'応募作品送付状A'!$M$35,B35&lt;='応募作品送付状A'!$N$35),"6"))))))</f>
        <v>0</v>
      </c>
      <c r="D35" s="462" t="b">
        <f>IF(C35="1",B35,IF(C35="2",B35-'応募作品送付状A'!$I$35,IF('応募作品目録B'!C35="3",B35-'応募作品送付状A'!$J$35,IF('応募作品目録B'!C35:C36="4",'応募作品目録B'!B35:B36-'応募作品送付状A'!$K$35,IF('応募作品目録B'!C35:C36="5",'応募作品目録B'!B35:B36-'応募作品送付状A'!$L$35,IF('応募作品目録B'!C35:C36="6",'応募作品目録B'!B35:B36-'応募作品送付状A'!$M$35))))))</f>
        <v>0</v>
      </c>
      <c r="E35" s="210"/>
      <c r="F35" s="211"/>
      <c r="G35" s="454" t="s">
        <v>2</v>
      </c>
      <c r="H35" s="460">
        <v>48</v>
      </c>
      <c r="I35" s="467" t="b">
        <f>IF(H35:H36&lt;='応募作品送付状A'!$I$35,"1",IF(AND('応募作品目録B'!H35:H36&gt;'応募作品送付状A'!$I$35,'応募作品目録B'!H35:H36&lt;='応募作品送付状A'!$J$35),"2",IF(AND(H35&gt;'応募作品送付状A'!P63,'応募作品目録B'!H35:H36&lt;='応募作品送付状A'!$K$35),"3",IF(AND('応募作品目録B'!H35:H36&gt;'応募作品送付状A'!$K$35,'応募作品目録B'!H35:H36&gt;'応募作品送付状A'!$K$35,'応募作品目録B'!H35:H36&lt;='応募作品送付状A'!$L$35),"4",IF(AND('応募作品目録B'!H35:H36&gt;'応募作品送付状A'!$L$35,'応募作品目録B'!H35:H36&lt;='応募作品送付状A'!$M$35),"5",IF(AND('応募作品目録B'!H35:H36&gt;'応募作品送付状A'!$M$35,H35&lt;='応募作品送付状A'!$N$35),"6"))))))</f>
        <v>0</v>
      </c>
      <c r="J35" s="462" t="b">
        <f>IF(I35="1",H35,IF(I35="2",H35-'応募作品送付状A'!$I$35,IF('応募作品目録B'!I35="3",H35-'応募作品送付状A'!$J$35,IF('応募作品目録B'!I35:I36="4",'応募作品目録B'!H35:H36-'応募作品送付状A'!$K$35,IF('応募作品目録B'!I35:I36="5",'応募作品目録B'!H35:H36-'応募作品送付状A'!$L$35,IF('応募作品目録B'!I35:I36="6",'応募作品目録B'!H35:H36-'応募作品送付状A'!$M$35))))))</f>
        <v>0</v>
      </c>
      <c r="K35" s="210"/>
      <c r="L35" s="211"/>
      <c r="M35" s="454" t="s">
        <v>93</v>
      </c>
    </row>
    <row r="36" spans="2:13" ht="34.5" customHeight="1">
      <c r="B36" s="464"/>
      <c r="C36" s="465"/>
      <c r="D36" s="463"/>
      <c r="E36" s="214"/>
      <c r="F36" s="216"/>
      <c r="G36" s="455"/>
      <c r="H36" s="466"/>
      <c r="I36" s="465"/>
      <c r="J36" s="463"/>
      <c r="K36" s="214"/>
      <c r="L36" s="216"/>
      <c r="M36" s="455"/>
    </row>
    <row r="37" spans="2:13" ht="21" customHeight="1">
      <c r="B37" s="468">
        <v>16</v>
      </c>
      <c r="C37" s="458" t="b">
        <f>IF(B37:B38&lt;='応募作品送付状A'!$I$35,"1",IF(AND('応募作品目録B'!B37:B38&gt;'応募作品送付状A'!$I$35,'応募作品目録B'!B37:B38&lt;='応募作品送付状A'!$J$35),"2",IF(AND(B37&gt;'応募作品送付状A'!J62,'応募作品目録B'!B37:B38&lt;='応募作品送付状A'!$K$35),"3",IF(AND('応募作品目録B'!B37:B38&gt;'応募作品送付状A'!$K$35,'応募作品目録B'!B37:B38&gt;'応募作品送付状A'!$K$35,'応募作品目録B'!B37:B38&lt;='応募作品送付状A'!$L$35),"4",IF(AND('応募作品目録B'!B37:B38&gt;'応募作品送付状A'!$L$35,'応募作品目録B'!B37:B38&lt;='応募作品送付状A'!$M$35),"5",IF(AND('応募作品目録B'!B37:B38&gt;'応募作品送付状A'!$M$35,B37&lt;='応募作品送付状A'!$N$35),"6"))))))</f>
        <v>0</v>
      </c>
      <c r="D37" s="462" t="b">
        <f>IF(C37="1",B37,IF(C37="2",B37-'応募作品送付状A'!$I$35,IF('応募作品目録B'!C37="3",B37-'応募作品送付状A'!$J$35,IF('応募作品目録B'!C37:C38="4",'応募作品目録B'!B37:B38-'応募作品送付状A'!$K$35,IF('応募作品目録B'!C37:C38="5",'応募作品目録B'!B37:B38-'応募作品送付状A'!$L$35,IF('応募作品目録B'!C37:C38="6",'応募作品目録B'!B37:B38-'応募作品送付状A'!$M$35))))))</f>
        <v>0</v>
      </c>
      <c r="E37" s="210"/>
      <c r="F37" s="211"/>
      <c r="G37" s="454"/>
      <c r="H37" s="460">
        <v>49</v>
      </c>
      <c r="I37" s="467" t="b">
        <f>IF(H37:H38&lt;='応募作品送付状A'!$I$35,"1",IF(AND('応募作品目録B'!H37:H38&gt;'応募作品送付状A'!$I$35,'応募作品目録B'!H37:H38&lt;='応募作品送付状A'!$J$35),"2",IF(AND(H37&gt;'応募作品送付状A'!P65,'応募作品目録B'!H37:H38&lt;='応募作品送付状A'!$K$35),"3",IF(AND('応募作品目録B'!H37:H38&gt;'応募作品送付状A'!$K$35,'応募作品目録B'!H37:H38&gt;'応募作品送付状A'!$K$35,'応募作品目録B'!H37:H38&lt;='応募作品送付状A'!$L$35),"4",IF(AND('応募作品目録B'!H37:H38&gt;'応募作品送付状A'!$L$35,'応募作品目録B'!H37:H38&lt;='応募作品送付状A'!$M$35),"5",IF(AND('応募作品目録B'!H37:H38&gt;'応募作品送付状A'!$M$35,H37&lt;='応募作品送付状A'!$N$35),"6"))))))</f>
        <v>0</v>
      </c>
      <c r="J37" s="462" t="b">
        <f>IF(I37="1",H37,IF(I37="2",H37-'応募作品送付状A'!$I$35,IF('応募作品目録B'!I37="3",H37-'応募作品送付状A'!$J$35,IF('応募作品目録B'!I37:I38="4",'応募作品目録B'!H37:H38-'応募作品送付状A'!$K$35,IF('応募作品目録B'!I37:I38="5",'応募作品目録B'!H37:H38-'応募作品送付状A'!$L$35,IF('応募作品目録B'!I37:I38="6",'応募作品目録B'!H37:H38-'応募作品送付状A'!$M$35))))))</f>
        <v>0</v>
      </c>
      <c r="K37" s="210"/>
      <c r="L37" s="211"/>
      <c r="M37" s="454" t="s">
        <v>135</v>
      </c>
    </row>
    <row r="38" spans="2:15" ht="34.5" customHeight="1">
      <c r="B38" s="464"/>
      <c r="C38" s="465"/>
      <c r="D38" s="463"/>
      <c r="E38" s="214"/>
      <c r="F38" s="216"/>
      <c r="G38" s="455"/>
      <c r="H38" s="466"/>
      <c r="I38" s="465"/>
      <c r="J38" s="463"/>
      <c r="K38" s="214"/>
      <c r="L38" s="216"/>
      <c r="M38" s="455"/>
      <c r="N38" s="135"/>
      <c r="O38" s="137"/>
    </row>
    <row r="39" spans="2:15" ht="21" customHeight="1">
      <c r="B39" s="456">
        <v>17</v>
      </c>
      <c r="C39" s="458" t="b">
        <f>IF(B39:B40&lt;='応募作品送付状A'!$I$35,"1",IF(AND('応募作品目録B'!B39:B40&gt;'応募作品送付状A'!$I$35,'応募作品目録B'!B39:B40&lt;='応募作品送付状A'!$J$35),"2",IF(AND(B39&gt;'応募作品送付状A'!J64,'応募作品目録B'!B39:B40&lt;='応募作品送付状A'!$K$35),"3",IF(AND('応募作品目録B'!B39:B40&gt;'応募作品送付状A'!$K$35,'応募作品目録B'!B39:B40&gt;'応募作品送付状A'!$K$35,'応募作品目録B'!B39:B40&lt;='応募作品送付状A'!$L$35),"4",IF(AND('応募作品目録B'!B39:B40&gt;'応募作品送付状A'!$L$35,'応募作品目録B'!B39:B40&lt;='応募作品送付状A'!$M$35),"5",IF(AND('応募作品目録B'!B39:B40&gt;'応募作品送付状A'!$M$35,B39&lt;='応募作品送付状A'!$N$35),"6"))))))</f>
        <v>0</v>
      </c>
      <c r="D39" s="462" t="b">
        <f>IF(C39="1",B39,IF(C39="2",B39-'応募作品送付状A'!$I$35,IF('応募作品目録B'!C39="3",B39-'応募作品送付状A'!$J$35,IF('応募作品目録B'!C39:C40="4",'応募作品目録B'!B39:B40-'応募作品送付状A'!$K$35,IF('応募作品目録B'!C39:C40="5",'応募作品目録B'!B39:B40-'応募作品送付状A'!$L$35,IF('応募作品目録B'!C39:C40="6",'応募作品目録B'!B39:B40-'応募作品送付状A'!$M$35))))))</f>
        <v>0</v>
      </c>
      <c r="E39" s="210"/>
      <c r="F39" s="211"/>
      <c r="G39" s="454"/>
      <c r="H39" s="460">
        <v>50</v>
      </c>
      <c r="I39" s="467" t="b">
        <f>IF(H39:H40&lt;='応募作品送付状A'!$I$35,"1",IF(AND('応募作品目録B'!H39:H40&gt;'応募作品送付状A'!$I$35,'応募作品目録B'!H39:H40&lt;='応募作品送付状A'!$J$35),"2",IF(AND(H39&gt;'応募作品送付状A'!P67,'応募作品目録B'!H39:H40&lt;='応募作品送付状A'!$K$35),"3",IF(AND('応募作品目録B'!H39:H40&gt;'応募作品送付状A'!$K$35,'応募作品目録B'!H39:H40&gt;'応募作品送付状A'!$K$35,'応募作品目録B'!H39:H40&lt;='応募作品送付状A'!$L$35),"4",IF(AND('応募作品目録B'!H39:H40&gt;'応募作品送付状A'!$L$35,'応募作品目録B'!H39:H40&lt;='応募作品送付状A'!$M$35),"5",IF(AND('応募作品目録B'!H39:H40&gt;'応募作品送付状A'!$M$35,H39&lt;='応募作品送付状A'!$N$35),"6"))))))</f>
        <v>0</v>
      </c>
      <c r="J39" s="462" t="b">
        <f>IF(I39="1",H39,IF(I39="2",H39-'応募作品送付状A'!$I$35,IF('応募作品目録B'!I39="3",H39-'応募作品送付状A'!$J$35,IF('応募作品目録B'!I39:I40="4",'応募作品目録B'!H39:H40-'応募作品送付状A'!$K$35,IF('応募作品目録B'!I39:I40="5",'応募作品目録B'!H39:H40-'応募作品送付状A'!$L$35,IF('応募作品目録B'!I39:I40="6",'応募作品目録B'!H39:H40-'応募作品送付状A'!$M$35))))))</f>
        <v>0</v>
      </c>
      <c r="K39" s="210"/>
      <c r="L39" s="211"/>
      <c r="M39" s="454" t="s">
        <v>2</v>
      </c>
      <c r="N39" s="134"/>
      <c r="O39" s="134"/>
    </row>
    <row r="40" spans="2:15" ht="34.5" customHeight="1">
      <c r="B40" s="464"/>
      <c r="C40" s="465"/>
      <c r="D40" s="463"/>
      <c r="E40" s="214"/>
      <c r="F40" s="216"/>
      <c r="G40" s="455"/>
      <c r="H40" s="466"/>
      <c r="I40" s="465"/>
      <c r="J40" s="463"/>
      <c r="K40" s="214"/>
      <c r="L40" s="216"/>
      <c r="M40" s="455"/>
      <c r="N40" s="135"/>
      <c r="O40" s="134"/>
    </row>
    <row r="41" spans="2:15" ht="21" customHeight="1">
      <c r="B41" s="456">
        <v>18</v>
      </c>
      <c r="C41" s="458" t="b">
        <f>IF(B41:B42&lt;='応募作品送付状A'!$I$35,"1",IF(AND('応募作品目録B'!B41:B42&gt;'応募作品送付状A'!$I$35,'応募作品目録B'!B41:B42&lt;='応募作品送付状A'!$J$35),"2",IF(AND(B41&gt;'応募作品送付状A'!J66,'応募作品目録B'!B41:B42&lt;='応募作品送付状A'!$K$35),"3",IF(AND('応募作品目録B'!B41:B42&gt;'応募作品送付状A'!$K$35,'応募作品目録B'!B41:B42&gt;'応募作品送付状A'!$K$35,'応募作品目録B'!B41:B42&lt;='応募作品送付状A'!$L$35),"4",IF(AND('応募作品目録B'!B41:B42&gt;'応募作品送付状A'!$L$35,'応募作品目録B'!B41:B42&lt;='応募作品送付状A'!$M$35),"5",IF(AND('応募作品目録B'!B41:B42&gt;'応募作品送付状A'!$M$35,B41&lt;='応募作品送付状A'!$N$35),"6"))))))</f>
        <v>0</v>
      </c>
      <c r="D41" s="462" t="b">
        <f>IF(C41="1",B41,IF(C41="2",B41-'応募作品送付状A'!$I$35,IF('応募作品目録B'!C41="3",B41-'応募作品送付状A'!$J$35,IF('応募作品目録B'!C41:C42="4",'応募作品目録B'!B41:B42-'応募作品送付状A'!$K$35,IF('応募作品目録B'!C41:C42="5",'応募作品目録B'!B41:B42-'応募作品送付状A'!$L$35,IF('応募作品目録B'!C41:C42="6",'応募作品目録B'!B41:B42-'応募作品送付状A'!$M$35))))))</f>
        <v>0</v>
      </c>
      <c r="E41" s="210"/>
      <c r="F41" s="211"/>
      <c r="G41" s="454"/>
      <c r="H41" s="460">
        <v>51</v>
      </c>
      <c r="I41" s="467" t="b">
        <f>IF(H41:H42&lt;='応募作品送付状A'!$I$35,"1",IF(AND('応募作品目録B'!H41:H42&gt;'応募作品送付状A'!$I$35,'応募作品目録B'!H41:H42&lt;='応募作品送付状A'!$J$35),"2",IF(AND(H41&gt;'応募作品送付状A'!P69,'応募作品目録B'!H41:H42&lt;='応募作品送付状A'!$K$35),"3",IF(AND('応募作品目録B'!H41:H42&gt;'応募作品送付状A'!$K$35,'応募作品目録B'!H41:H42&gt;'応募作品送付状A'!$K$35,'応募作品目録B'!H41:H42&lt;='応募作品送付状A'!$L$35),"4",IF(AND('応募作品目録B'!H41:H42&gt;'応募作品送付状A'!$L$35,'応募作品目録B'!H41:H42&lt;='応募作品送付状A'!$M$35),"5",IF(AND('応募作品目録B'!H41:H42&gt;'応募作品送付状A'!$M$35,H41&lt;='応募作品送付状A'!$N$35),"6"))))))</f>
        <v>0</v>
      </c>
      <c r="J41" s="462" t="b">
        <f>IF(I41="1",H41,IF(I41="2",H41-'応募作品送付状A'!$I$35,IF('応募作品目録B'!I41="3",H41-'応募作品送付状A'!$J$35,IF('応募作品目録B'!I41:I42="4",'応募作品目録B'!H41:H42-'応募作品送付状A'!$K$35,IF('応募作品目録B'!I41:I42="5",'応募作品目録B'!H41:H42-'応募作品送付状A'!$L$35,IF('応募作品目録B'!I41:I42="6",'応募作品目録B'!H41:H42-'応募作品送付状A'!$M$35))))))</f>
        <v>0</v>
      </c>
      <c r="K41" s="210"/>
      <c r="L41" s="211"/>
      <c r="M41" s="454" t="s">
        <v>135</v>
      </c>
      <c r="N41" s="135"/>
      <c r="O41" s="134"/>
    </row>
    <row r="42" spans="2:15" ht="34.5" customHeight="1">
      <c r="B42" s="464"/>
      <c r="C42" s="465"/>
      <c r="D42" s="463"/>
      <c r="E42" s="214"/>
      <c r="F42" s="216"/>
      <c r="G42" s="455"/>
      <c r="H42" s="466"/>
      <c r="I42" s="465"/>
      <c r="J42" s="463"/>
      <c r="K42" s="214"/>
      <c r="L42" s="216"/>
      <c r="M42" s="455"/>
      <c r="N42" s="135"/>
      <c r="O42" s="134"/>
    </row>
    <row r="43" spans="2:15" ht="21" customHeight="1">
      <c r="B43" s="468">
        <v>19</v>
      </c>
      <c r="C43" s="458" t="b">
        <f>IF(B43:B44&lt;='応募作品送付状A'!$I$35,"1",IF(AND('応募作品目録B'!B43:B44&gt;'応募作品送付状A'!$I$35,'応募作品目録B'!B43:B44&lt;='応募作品送付状A'!$J$35),"2",IF(AND(B43&gt;'応募作品送付状A'!J68,'応募作品目録B'!B43:B44&lt;='応募作品送付状A'!$K$35),"3",IF(AND('応募作品目録B'!B43:B44&gt;'応募作品送付状A'!$K$35,'応募作品目録B'!B43:B44&gt;'応募作品送付状A'!$K$35,'応募作品目録B'!B43:B44&lt;='応募作品送付状A'!$L$35),"4",IF(AND('応募作品目録B'!B43:B44&gt;'応募作品送付状A'!$L$35,'応募作品目録B'!B43:B44&lt;='応募作品送付状A'!$M$35),"5",IF(AND('応募作品目録B'!B43:B44&gt;'応募作品送付状A'!$M$35,B43&lt;='応募作品送付状A'!$N$35),"6"))))))</f>
        <v>0</v>
      </c>
      <c r="D43" s="462" t="b">
        <f>IF(C43="1",B43,IF(C43="2",B43-'応募作品送付状A'!$I$35,IF('応募作品目録B'!C43="3",B43-'応募作品送付状A'!$J$35,IF('応募作品目録B'!C43:C44="4",'応募作品目録B'!B43:B44-'応募作品送付状A'!$K$35,IF('応募作品目録B'!C43:C44="5",'応募作品目録B'!B43:B44-'応募作品送付状A'!$L$35,IF('応募作品目録B'!C43:C44="6",'応募作品目録B'!B43:B44-'応募作品送付状A'!$M$35))))))</f>
        <v>0</v>
      </c>
      <c r="E43" s="210"/>
      <c r="F43" s="211"/>
      <c r="G43" s="454"/>
      <c r="H43" s="460">
        <v>52</v>
      </c>
      <c r="I43" s="467" t="b">
        <f>IF(H43:H44&lt;='応募作品送付状A'!$I$35,"1",IF(AND('応募作品目録B'!H43:H44&gt;'応募作品送付状A'!$I$35,'応募作品目録B'!H43:H44&lt;='応募作品送付状A'!$J$35),"2",IF(AND(H43&gt;'応募作品送付状A'!P71,'応募作品目録B'!H43:H44&lt;='応募作品送付状A'!$K$35),"3",IF(AND('応募作品目録B'!H43:H44&gt;'応募作品送付状A'!$K$35,'応募作品目録B'!H43:H44&gt;'応募作品送付状A'!$K$35,'応募作品目録B'!H43:H44&lt;='応募作品送付状A'!$L$35),"4",IF(AND('応募作品目録B'!H43:H44&gt;'応募作品送付状A'!$L$35,'応募作品目録B'!H43:H44&lt;='応募作品送付状A'!$M$35),"5",IF(AND('応募作品目録B'!H43:H44&gt;'応募作品送付状A'!$M$35,H43&lt;='応募作品送付状A'!$N$35),"6"))))))</f>
        <v>0</v>
      </c>
      <c r="J43" s="462" t="b">
        <f>IF(I43="1",H43,IF(I43="2",H43-'応募作品送付状A'!$I$35,IF('応募作品目録B'!I43="3",H43-'応募作品送付状A'!$J$35,IF('応募作品目録B'!I43:I44="4",'応募作品目録B'!H43:H44-'応募作品送付状A'!$K$35,IF('応募作品目録B'!I43:I44="5",'応募作品目録B'!H43:H44-'応募作品送付状A'!$L$35,IF('応募作品目録B'!I43:I44="6",'応募作品目録B'!H43:H44-'応募作品送付状A'!$M$35))))))</f>
        <v>0</v>
      </c>
      <c r="K43" s="210"/>
      <c r="L43" s="211"/>
      <c r="M43" s="454" t="s">
        <v>135</v>
      </c>
      <c r="N43" s="135"/>
      <c r="O43" s="134"/>
    </row>
    <row r="44" spans="2:14" ht="34.5" customHeight="1">
      <c r="B44" s="464"/>
      <c r="C44" s="465"/>
      <c r="D44" s="463"/>
      <c r="E44" s="214"/>
      <c r="F44" s="216"/>
      <c r="G44" s="455"/>
      <c r="H44" s="466"/>
      <c r="I44" s="465"/>
      <c r="J44" s="463"/>
      <c r="K44" s="214"/>
      <c r="L44" s="216"/>
      <c r="M44" s="455"/>
      <c r="N44" s="136"/>
    </row>
    <row r="45" spans="2:13" ht="21" customHeight="1">
      <c r="B45" s="456">
        <v>20</v>
      </c>
      <c r="C45" s="458" t="b">
        <f>IF(B45:B46&lt;='応募作品送付状A'!$I$35,"1",IF(AND('応募作品目録B'!B45:B46&gt;'応募作品送付状A'!$I$35,'応募作品目録B'!B45:B46&lt;='応募作品送付状A'!$J$35),"2",IF(AND(B45&gt;'応募作品送付状A'!J70,'応募作品目録B'!B45:B46&lt;='応募作品送付状A'!$K$35),"3",IF(AND('応募作品目録B'!B45:B46&gt;'応募作品送付状A'!$K$35,'応募作品目録B'!B45:B46&gt;'応募作品送付状A'!$K$35,'応募作品目録B'!B45:B46&lt;='応募作品送付状A'!$L$35),"4",IF(AND('応募作品目録B'!B45:B46&gt;'応募作品送付状A'!$L$35,'応募作品目録B'!B45:B46&lt;='応募作品送付状A'!$M$35),"5",IF(AND('応募作品目録B'!B45:B46&gt;'応募作品送付状A'!$M$35,B45&lt;='応募作品送付状A'!$N$35),"6"))))))</f>
        <v>0</v>
      </c>
      <c r="D45" s="462" t="b">
        <f>IF(C45="1",B45,IF(C45="2",B45-'応募作品送付状A'!$I$35,IF('応募作品目録B'!C45="3",B45-'応募作品送付状A'!$J$35,IF('応募作品目録B'!C45:C46="4",'応募作品目録B'!B45:B46-'応募作品送付状A'!$K$35,IF('応募作品目録B'!C45:C46="5",'応募作品目録B'!B45:B46-'応募作品送付状A'!$L$35,IF('応募作品目録B'!C45:C46="6",'応募作品目録B'!B45:B46-'応募作品送付状A'!$M$35))))))</f>
        <v>0</v>
      </c>
      <c r="E45" s="210"/>
      <c r="F45" s="211"/>
      <c r="G45" s="454"/>
      <c r="H45" s="460">
        <v>53</v>
      </c>
      <c r="I45" s="467" t="b">
        <f>IF(H45:H46&lt;='応募作品送付状A'!$I$35,"1",IF(AND('応募作品目録B'!H45:H46&gt;'応募作品送付状A'!$I$35,'応募作品目録B'!H45:H46&lt;='応募作品送付状A'!$J$35),"2",IF(AND(H45&gt;'応募作品送付状A'!P73,'応募作品目録B'!H45:H46&lt;='応募作品送付状A'!$K$35),"3",IF(AND('応募作品目録B'!H45:H46&gt;'応募作品送付状A'!$K$35,'応募作品目録B'!H45:H46&gt;'応募作品送付状A'!$K$35,'応募作品目録B'!H45:H46&lt;='応募作品送付状A'!$L$35),"4",IF(AND('応募作品目録B'!H45:H46&gt;'応募作品送付状A'!$L$35,'応募作品目録B'!H45:H46&lt;='応募作品送付状A'!$M$35),"5",IF(AND('応募作品目録B'!H45:H46&gt;'応募作品送付状A'!$M$35,H45&lt;='応募作品送付状A'!$N$35),"6"))))))</f>
        <v>0</v>
      </c>
      <c r="J45" s="462" t="b">
        <f>IF(I45="1",H45,IF(I45="2",H45-'応募作品送付状A'!$I$35,IF('応募作品目録B'!I45="3",H45-'応募作品送付状A'!$J$35,IF('応募作品目録B'!I45:I46="4",'応募作品目録B'!H45:H46-'応募作品送付状A'!$K$35,IF('応募作品目録B'!I45:I46="5",'応募作品目録B'!H45:H46-'応募作品送付状A'!$L$35,IF('応募作品目録B'!I45:I46="6",'応募作品目録B'!H45:H46-'応募作品送付状A'!$M$35))))))</f>
        <v>0</v>
      </c>
      <c r="K45" s="210"/>
      <c r="L45" s="211"/>
      <c r="M45" s="454" t="s">
        <v>135</v>
      </c>
    </row>
    <row r="46" spans="2:26" ht="34.5" customHeight="1">
      <c r="B46" s="464"/>
      <c r="C46" s="465"/>
      <c r="D46" s="463"/>
      <c r="E46" s="214"/>
      <c r="F46" s="216"/>
      <c r="G46" s="455"/>
      <c r="H46" s="466"/>
      <c r="I46" s="465"/>
      <c r="J46" s="463"/>
      <c r="K46" s="214"/>
      <c r="L46" s="216"/>
      <c r="M46" s="455"/>
      <c r="R46" s="19"/>
      <c r="S46" s="19"/>
      <c r="T46" s="19"/>
      <c r="U46" s="19"/>
      <c r="V46" s="19"/>
      <c r="W46" s="19"/>
      <c r="X46" s="19"/>
      <c r="Y46" s="19"/>
      <c r="Z46" s="19"/>
    </row>
    <row r="47" spans="2:13" ht="21" customHeight="1">
      <c r="B47" s="456">
        <v>21</v>
      </c>
      <c r="C47" s="458" t="b">
        <f>IF(B47:B48&lt;='応募作品送付状A'!$I$35,"1",IF(AND('応募作品目録B'!B47:B48&gt;'応募作品送付状A'!$I$35,'応募作品目録B'!B47:B48&lt;='応募作品送付状A'!$J$35),"2",IF(AND(B47&gt;'応募作品送付状A'!J72,'応募作品目録B'!B47:B48&lt;='応募作品送付状A'!$K$35),"3",IF(AND('応募作品目録B'!B47:B48&gt;'応募作品送付状A'!$K$35,'応募作品目録B'!B47:B48&gt;'応募作品送付状A'!$K$35,'応募作品目録B'!B47:B48&lt;='応募作品送付状A'!$L$35),"4",IF(AND('応募作品目録B'!B47:B48&gt;'応募作品送付状A'!$L$35,'応募作品目録B'!B47:B48&lt;='応募作品送付状A'!$M$35),"5",IF(AND('応募作品目録B'!B47:B48&gt;'応募作品送付状A'!$M$35,B47&lt;='応募作品送付状A'!$N$35),"6"))))))</f>
        <v>0</v>
      </c>
      <c r="D47" s="462" t="b">
        <f>IF(C47="1",B47,IF(C47="2",B47-'応募作品送付状A'!$I$35,IF('応募作品目録B'!C47="3",B47-'応募作品送付状A'!$J$35,IF('応募作品目録B'!C47:C48="4",'応募作品目録B'!B47:B48-'応募作品送付状A'!$K$35,IF('応募作品目録B'!C47:C48="5",'応募作品目録B'!B47:B48-'応募作品送付状A'!$L$35,IF('応募作品目録B'!C47:C48="6",'応募作品目録B'!B47:B48-'応募作品送付状A'!$M$35))))))</f>
        <v>0</v>
      </c>
      <c r="E47" s="210"/>
      <c r="F47" s="211"/>
      <c r="G47" s="454"/>
      <c r="H47" s="460">
        <v>54</v>
      </c>
      <c r="I47" s="467" t="b">
        <f>IF(H47:H48&lt;='応募作品送付状A'!$I$35,"1",IF(AND('応募作品目録B'!H47:H48&gt;'応募作品送付状A'!$I$35,'応募作品目録B'!H47:H48&lt;='応募作品送付状A'!$J$35),"2",IF(AND(H47&gt;'応募作品送付状A'!P75,'応募作品目録B'!H47:H48&lt;='応募作品送付状A'!$K$35),"3",IF(AND('応募作品目録B'!H47:H48&gt;'応募作品送付状A'!$K$35,'応募作品目録B'!H47:H48&gt;'応募作品送付状A'!$K$35,'応募作品目録B'!H47:H48&lt;='応募作品送付状A'!$L$35),"4",IF(AND('応募作品目録B'!H47:H48&gt;'応募作品送付状A'!$L$35,'応募作品目録B'!H47:H48&lt;='応募作品送付状A'!$M$35),"5",IF(AND('応募作品目録B'!H47:H48&gt;'応募作品送付状A'!$M$35,H47&lt;='応募作品送付状A'!$N$35),"6"))))))</f>
        <v>0</v>
      </c>
      <c r="J47" s="462" t="b">
        <f>IF(I47="1",H47,IF(I47="2",H47-'応募作品送付状A'!$I$35,IF('応募作品目録B'!I47="3",H47-'応募作品送付状A'!$J$35,IF('応募作品目録B'!I47:I48="4",'応募作品目録B'!H47:H48-'応募作品送付状A'!$K$35,IF('応募作品目録B'!I47:I48="5",'応募作品目録B'!H47:H48-'応募作品送付状A'!$L$35,IF('応募作品目録B'!I47:I48="6",'応募作品目録B'!H47:H48-'応募作品送付状A'!$M$35))))))</f>
        <v>0</v>
      </c>
      <c r="K47" s="210"/>
      <c r="L47" s="211"/>
      <c r="M47" s="454" t="s">
        <v>135</v>
      </c>
    </row>
    <row r="48" spans="2:13" ht="34.5" customHeight="1">
      <c r="B48" s="464"/>
      <c r="C48" s="465"/>
      <c r="D48" s="463"/>
      <c r="E48" s="214"/>
      <c r="F48" s="216"/>
      <c r="G48" s="455"/>
      <c r="H48" s="466"/>
      <c r="I48" s="465"/>
      <c r="J48" s="463"/>
      <c r="K48" s="214"/>
      <c r="L48" s="216"/>
      <c r="M48" s="455"/>
    </row>
    <row r="49" spans="2:13" ht="21" customHeight="1">
      <c r="B49" s="468">
        <v>22</v>
      </c>
      <c r="C49" s="458" t="b">
        <f>IF(B49:B50&lt;='応募作品送付状A'!$I$35,"1",IF(AND('応募作品目録B'!B49:B50&gt;'応募作品送付状A'!$I$35,'応募作品目録B'!B49:B50&lt;='応募作品送付状A'!$J$35),"2",IF(AND(B49&gt;'応募作品送付状A'!J74,'応募作品目録B'!B49:B50&lt;='応募作品送付状A'!$K$35),"3",IF(AND('応募作品目録B'!B49:B50&gt;'応募作品送付状A'!$K$35,'応募作品目録B'!B49:B50&gt;'応募作品送付状A'!$K$35,'応募作品目録B'!B49:B50&lt;='応募作品送付状A'!$L$35),"4",IF(AND('応募作品目録B'!B49:B50&gt;'応募作品送付状A'!$L$35,'応募作品目録B'!B49:B50&lt;='応募作品送付状A'!$M$35),"5",IF(AND('応募作品目録B'!B49:B50&gt;'応募作品送付状A'!$M$35,B49&lt;='応募作品送付状A'!$N$35),"6"))))))</f>
        <v>0</v>
      </c>
      <c r="D49" s="462" t="b">
        <f>IF(C49="1",B49,IF(C49="2",B49-'応募作品送付状A'!$I$35,IF('応募作品目録B'!C49="3",B49-'応募作品送付状A'!$J$35,IF('応募作品目録B'!C49:C50="4",'応募作品目録B'!B49:B50-'応募作品送付状A'!$K$35,IF('応募作品目録B'!C49:C50="5",'応募作品目録B'!B49:B50-'応募作品送付状A'!$L$35,IF('応募作品目録B'!C49:C50="6",'応募作品目録B'!B49:B50-'応募作品送付状A'!$M$35))))))</f>
        <v>0</v>
      </c>
      <c r="E49" s="210"/>
      <c r="F49" s="211"/>
      <c r="G49" s="454"/>
      <c r="H49" s="460">
        <v>55</v>
      </c>
      <c r="I49" s="467" t="b">
        <f>IF(H49:H50&lt;='応募作品送付状A'!$I$35,"1",IF(AND('応募作品目録B'!H49:H50&gt;'応募作品送付状A'!$I$35,'応募作品目録B'!H49:H50&lt;='応募作品送付状A'!$J$35),"2",IF(AND(H49&gt;'応募作品送付状A'!P77,'応募作品目録B'!H49:H50&lt;='応募作品送付状A'!$K$35),"3",IF(AND('応募作品目録B'!H49:H50&gt;'応募作品送付状A'!$K$35,'応募作品目録B'!H49:H50&gt;'応募作品送付状A'!$K$35,'応募作品目録B'!H49:H50&lt;='応募作品送付状A'!$L$35),"4",IF(AND('応募作品目録B'!H49:H50&gt;'応募作品送付状A'!$L$35,'応募作品目録B'!H49:H50&lt;='応募作品送付状A'!$M$35),"5",IF(AND('応募作品目録B'!H49:H50&gt;'応募作品送付状A'!$M$35,H49&lt;='応募作品送付状A'!$N$35),"6"))))))</f>
        <v>0</v>
      </c>
      <c r="J49" s="462" t="b">
        <f>IF(I49="1",H49,IF(I49="2",H49-'応募作品送付状A'!$I$35,IF('応募作品目録B'!I49="3",H49-'応募作品送付状A'!$J$35,IF('応募作品目録B'!I49:I50="4",'応募作品目録B'!H49:H50-'応募作品送付状A'!$K$35,IF('応募作品目録B'!I49:I50="5",'応募作品目録B'!H49:H50-'応募作品送付状A'!$L$35,IF('応募作品目録B'!I49:I50="6",'応募作品目録B'!H49:H50-'応募作品送付状A'!$M$35))))))</f>
        <v>0</v>
      </c>
      <c r="K49" s="210"/>
      <c r="L49" s="211"/>
      <c r="M49" s="454" t="s">
        <v>135</v>
      </c>
    </row>
    <row r="50" spans="2:26" ht="34.5" customHeight="1">
      <c r="B50" s="464"/>
      <c r="C50" s="465"/>
      <c r="D50" s="463"/>
      <c r="E50" s="214"/>
      <c r="F50" s="216"/>
      <c r="G50" s="455"/>
      <c r="H50" s="466"/>
      <c r="I50" s="465"/>
      <c r="J50" s="463"/>
      <c r="K50" s="214"/>
      <c r="L50" s="216"/>
      <c r="M50" s="455"/>
      <c r="R50" s="19"/>
      <c r="S50" s="19"/>
      <c r="T50" s="19"/>
      <c r="U50" s="19"/>
      <c r="V50" s="19"/>
      <c r="W50" s="19"/>
      <c r="X50" s="19"/>
      <c r="Y50" s="19"/>
      <c r="Z50" s="19"/>
    </row>
    <row r="51" spans="2:13" ht="21" customHeight="1">
      <c r="B51" s="456">
        <v>23</v>
      </c>
      <c r="C51" s="458" t="b">
        <f>IF(B51:B52&lt;='応募作品送付状A'!$I$35,"1",IF(AND('応募作品目録B'!B51:B52&gt;'応募作品送付状A'!$I$35,'応募作品目録B'!B51:B52&lt;='応募作品送付状A'!$J$35),"2",IF(AND(B51&gt;'応募作品送付状A'!J76,'応募作品目録B'!B51:B52&lt;='応募作品送付状A'!$K$35),"3",IF(AND('応募作品目録B'!B51:B52&gt;'応募作品送付状A'!$K$35,'応募作品目録B'!B51:B52&gt;'応募作品送付状A'!$K$35,'応募作品目録B'!B51:B52&lt;='応募作品送付状A'!$L$35),"4",IF(AND('応募作品目録B'!B51:B52&gt;'応募作品送付状A'!$L$35,'応募作品目録B'!B51:B52&lt;='応募作品送付状A'!$M$35),"5",IF(AND('応募作品目録B'!B51:B52&gt;'応募作品送付状A'!$M$35,B51&lt;='応募作品送付状A'!$N$35),"6"))))))</f>
        <v>0</v>
      </c>
      <c r="D51" s="462" t="b">
        <f>IF(C51="1",B51,IF(C51="2",B51-'応募作品送付状A'!$I$35,IF('応募作品目録B'!C51="3",B51-'応募作品送付状A'!$J$35,IF('応募作品目録B'!C51:C52="4",'応募作品目録B'!B51:B52-'応募作品送付状A'!$K$35,IF('応募作品目録B'!C51:C52="5",'応募作品目録B'!B51:B52-'応募作品送付状A'!$L$35,IF('応募作品目録B'!C51:C52="6",'応募作品目録B'!B51:B52-'応募作品送付状A'!$M$35))))))</f>
        <v>0</v>
      </c>
      <c r="E51" s="210"/>
      <c r="F51" s="211"/>
      <c r="G51" s="454"/>
      <c r="H51" s="460">
        <v>56</v>
      </c>
      <c r="I51" s="467" t="b">
        <f>IF(H51:H52&lt;='応募作品送付状A'!$I$35,"1",IF(AND('応募作品目録B'!H51:H52&gt;'応募作品送付状A'!$I$35,'応募作品目録B'!H51:H52&lt;='応募作品送付状A'!$J$35),"2",IF(AND(H51&gt;'応募作品送付状A'!P79,'応募作品目録B'!H51:H52&lt;='応募作品送付状A'!$K$35),"3",IF(AND('応募作品目録B'!H51:H52&gt;'応募作品送付状A'!$K$35,'応募作品目録B'!H51:H52&gt;'応募作品送付状A'!$K$35,'応募作品目録B'!H51:H52&lt;='応募作品送付状A'!$L$35),"4",IF(AND('応募作品目録B'!H51:H52&gt;'応募作品送付状A'!$L$35,'応募作品目録B'!H51:H52&lt;='応募作品送付状A'!$M$35),"5",IF(AND('応募作品目録B'!H51:H52&gt;'応募作品送付状A'!$M$35,H51&lt;='応募作品送付状A'!$N$35),"6"))))))</f>
        <v>0</v>
      </c>
      <c r="J51" s="462" t="b">
        <f>IF(I51="1",H51,IF(I51="2",H51-'応募作品送付状A'!$I$35,IF('応募作品目録B'!I51="3",H51-'応募作品送付状A'!$J$35,IF('応募作品目録B'!I51:I52="4",'応募作品目録B'!H51:H52-'応募作品送付状A'!$K$35,IF('応募作品目録B'!I51:I52="5",'応募作品目録B'!H51:H52-'応募作品送付状A'!$L$35,IF('応募作品目録B'!I51:I52="6",'応募作品目録B'!H51:H52-'応募作品送付状A'!$M$35))))))</f>
        <v>0</v>
      </c>
      <c r="K51" s="210"/>
      <c r="L51" s="211"/>
      <c r="M51" s="454" t="s">
        <v>135</v>
      </c>
    </row>
    <row r="52" spans="2:13" ht="34.5" customHeight="1">
      <c r="B52" s="464"/>
      <c r="C52" s="465"/>
      <c r="D52" s="463"/>
      <c r="E52" s="214"/>
      <c r="F52" s="216"/>
      <c r="G52" s="455"/>
      <c r="H52" s="466"/>
      <c r="I52" s="465"/>
      <c r="J52" s="463"/>
      <c r="K52" s="214"/>
      <c r="L52" s="216"/>
      <c r="M52" s="455"/>
    </row>
    <row r="53" spans="2:13" ht="21" customHeight="1">
      <c r="B53" s="456">
        <v>24</v>
      </c>
      <c r="C53" s="458" t="b">
        <f>IF(B53:B54&lt;='応募作品送付状A'!$I$35,"1",IF(AND('応募作品目録B'!B53:B54&gt;'応募作品送付状A'!$I$35,'応募作品目録B'!B53:B54&lt;='応募作品送付状A'!$J$35),"2",IF(AND(B53&gt;'応募作品送付状A'!J78,'応募作品目録B'!B53:B54&lt;='応募作品送付状A'!$K$35),"3",IF(AND('応募作品目録B'!B53:B54&gt;'応募作品送付状A'!$K$35,'応募作品目録B'!B53:B54&gt;'応募作品送付状A'!$K$35,'応募作品目録B'!B53:B54&lt;='応募作品送付状A'!$L$35),"4",IF(AND('応募作品目録B'!B53:B54&gt;'応募作品送付状A'!$L$35,'応募作品目録B'!B53:B54&lt;='応募作品送付状A'!$M$35),"5",IF(AND('応募作品目録B'!B53:B54&gt;'応募作品送付状A'!$M$35,B53&lt;='応募作品送付状A'!$N$35),"6"))))))</f>
        <v>0</v>
      </c>
      <c r="D53" s="462" t="b">
        <f>IF(C53="1",B53,IF(C53="2",B53-'応募作品送付状A'!$I$35,IF('応募作品目録B'!C53="3",B53-'応募作品送付状A'!$J$35,IF('応募作品目録B'!C53:C54="4",'応募作品目録B'!B53:B54-'応募作品送付状A'!$K$35,IF('応募作品目録B'!C53:C54="5",'応募作品目録B'!B53:B54-'応募作品送付状A'!$L$35,IF('応募作品目録B'!C53:C54="6",'応募作品目録B'!B53:B54-'応募作品送付状A'!$M$35))))))</f>
        <v>0</v>
      </c>
      <c r="E53" s="210"/>
      <c r="F53" s="211"/>
      <c r="G53" s="454"/>
      <c r="H53" s="460">
        <v>57</v>
      </c>
      <c r="I53" s="467" t="b">
        <f>IF(H53:H54&lt;='応募作品送付状A'!$I$35,"1",IF(AND('応募作品目録B'!H53:H54&gt;'応募作品送付状A'!$I$35,'応募作品目録B'!H53:H54&lt;='応募作品送付状A'!$J$35),"2",IF(AND(H53&gt;'応募作品送付状A'!P81,'応募作品目録B'!H53:H54&lt;='応募作品送付状A'!$K$35),"3",IF(AND('応募作品目録B'!H53:H54&gt;'応募作品送付状A'!$K$35,'応募作品目録B'!H53:H54&gt;'応募作品送付状A'!$K$35,'応募作品目録B'!H53:H54&lt;='応募作品送付状A'!$L$35),"4",IF(AND('応募作品目録B'!H53:H54&gt;'応募作品送付状A'!$L$35,'応募作品目録B'!H53:H54&lt;='応募作品送付状A'!$M$35),"5",IF(AND('応募作品目録B'!H53:H54&gt;'応募作品送付状A'!$M$35,H53&lt;='応募作品送付状A'!$N$35),"6"))))))</f>
        <v>0</v>
      </c>
      <c r="J53" s="462" t="b">
        <f>IF(I53="1",H53,IF(I53="2",H53-'応募作品送付状A'!$I$35,IF('応募作品目録B'!I53="3",H53-'応募作品送付状A'!$J$35,IF('応募作品目録B'!I53:I54="4",'応募作品目録B'!H53:H54-'応募作品送付状A'!$K$35,IF('応募作品目録B'!I53:I54="5",'応募作品目録B'!H53:H54-'応募作品送付状A'!$L$35,IF('応募作品目録B'!I53:I54="6",'応募作品目録B'!H53:H54-'応募作品送付状A'!$M$35))))))</f>
        <v>0</v>
      </c>
      <c r="K53" s="210"/>
      <c r="L53" s="211"/>
      <c r="M53" s="454" t="s">
        <v>93</v>
      </c>
    </row>
    <row r="54" spans="2:13" ht="34.5" customHeight="1">
      <c r="B54" s="464"/>
      <c r="C54" s="465"/>
      <c r="D54" s="463"/>
      <c r="E54" s="214"/>
      <c r="F54" s="216"/>
      <c r="G54" s="455"/>
      <c r="H54" s="466"/>
      <c r="I54" s="465"/>
      <c r="J54" s="463"/>
      <c r="K54" s="214"/>
      <c r="L54" s="216"/>
      <c r="M54" s="455"/>
    </row>
    <row r="55" spans="2:13" ht="21" customHeight="1">
      <c r="B55" s="468">
        <v>25</v>
      </c>
      <c r="C55" s="458" t="b">
        <f>IF(B55:B56&lt;='応募作品送付状A'!$I$35,"1",IF(AND('応募作品目録B'!B55:B56&gt;'応募作品送付状A'!$I$35,'応募作品目録B'!B55:B56&lt;='応募作品送付状A'!$J$35),"2",IF(AND(B55&gt;'応募作品送付状A'!J80,'応募作品目録B'!B55:B56&lt;='応募作品送付状A'!$K$35),"3",IF(AND('応募作品目録B'!B55:B56&gt;'応募作品送付状A'!$K$35,'応募作品目録B'!B55:B56&gt;'応募作品送付状A'!$K$35,'応募作品目録B'!B55:B56&lt;='応募作品送付状A'!$L$35),"4",IF(AND('応募作品目録B'!B55:B56&gt;'応募作品送付状A'!$L$35,'応募作品目録B'!B55:B56&lt;='応募作品送付状A'!$M$35),"5",IF(AND('応募作品目録B'!B55:B56&gt;'応募作品送付状A'!$M$35,B55&lt;='応募作品送付状A'!$N$35),"6"))))))</f>
        <v>0</v>
      </c>
      <c r="D55" s="462" t="b">
        <f>IF(C55="1",B55,IF(C55="2",B55-'応募作品送付状A'!$I$35,IF('応募作品目録B'!C55="3",B55-'応募作品送付状A'!$J$35,IF('応募作品目録B'!C55:C56="4",'応募作品目録B'!B55:B56-'応募作品送付状A'!$K$35,IF('応募作品目録B'!C55:C56="5",'応募作品目録B'!B55:B56-'応募作品送付状A'!$L$35,IF('応募作品目録B'!C55:C56="6",'応募作品目録B'!B55:B56-'応募作品送付状A'!$M$35))))))</f>
        <v>0</v>
      </c>
      <c r="E55" s="210"/>
      <c r="F55" s="211"/>
      <c r="G55" s="454"/>
      <c r="H55" s="460">
        <v>58</v>
      </c>
      <c r="I55" s="467" t="b">
        <f>IF(H55:H56&lt;='応募作品送付状A'!$I$35,"1",IF(AND('応募作品目録B'!H55:H56&gt;'応募作品送付状A'!$I$35,'応募作品目録B'!H55:H56&lt;='応募作品送付状A'!$J$35),"2",IF(AND(H55&gt;'応募作品送付状A'!P83,'応募作品目録B'!H55:H56&lt;='応募作品送付状A'!$K$35),"3",IF(AND('応募作品目録B'!H55:H56&gt;'応募作品送付状A'!$K$35,'応募作品目録B'!H55:H56&gt;'応募作品送付状A'!$K$35,'応募作品目録B'!H55:H56&lt;='応募作品送付状A'!$L$35),"4",IF(AND('応募作品目録B'!H55:H56&gt;'応募作品送付状A'!$L$35,'応募作品目録B'!H55:H56&lt;='応募作品送付状A'!$M$35),"5",IF(AND('応募作品目録B'!H55:H56&gt;'応募作品送付状A'!$M$35,H55&lt;='応募作品送付状A'!$N$35),"6"))))))</f>
        <v>0</v>
      </c>
      <c r="J55" s="462" t="b">
        <f>IF(I55="1",H55,IF(I55="2",H55-'応募作品送付状A'!$I$35,IF('応募作品目録B'!I55="3",H55-'応募作品送付状A'!$J$35,IF('応募作品目録B'!I55:I56="4",'応募作品目録B'!H55:H56-'応募作品送付状A'!$K$35,IF('応募作品目録B'!I55:I56="5",'応募作品目録B'!H55:H56-'応募作品送付状A'!$L$35,IF('応募作品目録B'!I55:I56="6",'応募作品目録B'!H55:H56-'応募作品送付状A'!$M$35))))))</f>
        <v>0</v>
      </c>
      <c r="K55" s="210"/>
      <c r="L55" s="211"/>
      <c r="M55" s="454" t="s">
        <v>135</v>
      </c>
    </row>
    <row r="56" spans="2:13" ht="34.5" customHeight="1">
      <c r="B56" s="464"/>
      <c r="C56" s="465"/>
      <c r="D56" s="463"/>
      <c r="E56" s="214"/>
      <c r="F56" s="216"/>
      <c r="G56" s="455"/>
      <c r="H56" s="466"/>
      <c r="I56" s="465"/>
      <c r="J56" s="463"/>
      <c r="K56" s="214"/>
      <c r="L56" s="216"/>
      <c r="M56" s="455"/>
    </row>
    <row r="57" spans="2:13" ht="21" customHeight="1">
      <c r="B57" s="456">
        <v>26</v>
      </c>
      <c r="C57" s="458" t="b">
        <f>IF(B57:B58&lt;='応募作品送付状A'!$I$35,"1",IF(AND('応募作品目録B'!B57:B58&gt;'応募作品送付状A'!$I$35,'応募作品目録B'!B57:B58&lt;='応募作品送付状A'!$J$35),"2",IF(AND(B57&gt;'応募作品送付状A'!J82,'応募作品目録B'!B57:B58&lt;='応募作品送付状A'!$K$35),"3",IF(AND('応募作品目録B'!B57:B58&gt;'応募作品送付状A'!$K$35,'応募作品目録B'!B57:B58&gt;'応募作品送付状A'!$K$35,'応募作品目録B'!B57:B58&lt;='応募作品送付状A'!$L$35),"4",IF(AND('応募作品目録B'!B57:B58&gt;'応募作品送付状A'!$L$35,'応募作品目録B'!B57:B58&lt;='応募作品送付状A'!$M$35),"5",IF(AND('応募作品目録B'!B57:B58&gt;'応募作品送付状A'!$M$35,B57&lt;='応募作品送付状A'!$N$35),"6"))))))</f>
        <v>0</v>
      </c>
      <c r="D57" s="462" t="b">
        <f>IF(C57="1",B57,IF(C57="2",B57-'応募作品送付状A'!$I$35,IF('応募作品目録B'!C57="3",B57-'応募作品送付状A'!$J$35,IF('応募作品目録B'!C57:C58="4",'応募作品目録B'!B57:B58-'応募作品送付状A'!$K$35,IF('応募作品目録B'!C57:C58="5",'応募作品目録B'!B57:B58-'応募作品送付状A'!$L$35,IF('応募作品目録B'!C57:C58="6",'応募作品目録B'!B57:B58-'応募作品送付状A'!$M$35))))))</f>
        <v>0</v>
      </c>
      <c r="E57" s="210"/>
      <c r="F57" s="211"/>
      <c r="G57" s="454" t="s">
        <v>2</v>
      </c>
      <c r="H57" s="460">
        <v>59</v>
      </c>
      <c r="I57" s="467" t="b">
        <f>IF(H57:H58&lt;='応募作品送付状A'!$I$35,"1",IF(AND('応募作品目録B'!H57:H58&gt;'応募作品送付状A'!$I$35,'応募作品目録B'!H57:H58&lt;='応募作品送付状A'!$J$35),"2",IF(AND(H57&gt;'応募作品送付状A'!P85,'応募作品目録B'!H57:H58&lt;='応募作品送付状A'!$K$35),"3",IF(AND('応募作品目録B'!H57:H58&gt;'応募作品送付状A'!$K$35,'応募作品目録B'!H57:H58&gt;'応募作品送付状A'!$K$35,'応募作品目録B'!H57:H58&lt;='応募作品送付状A'!$L$35),"4",IF(AND('応募作品目録B'!H57:H58&gt;'応募作品送付状A'!$L$35,'応募作品目録B'!H57:H58&lt;='応募作品送付状A'!$M$35),"5",IF(AND('応募作品目録B'!H57:H58&gt;'応募作品送付状A'!$M$35,H57&lt;='応募作品送付状A'!$N$35),"6"))))))</f>
        <v>0</v>
      </c>
      <c r="J57" s="462" t="b">
        <f>IF(I57="1",H57,IF(I57="2",H57-'応募作品送付状A'!$I$35,IF('応募作品目録B'!I57="3",H57-'応募作品送付状A'!$J$35,IF('応募作品目録B'!I57:I58="4",'応募作品目録B'!H57:H58-'応募作品送付状A'!$K$35,IF('応募作品目録B'!I57:I58="5",'応募作品目録B'!H57:H58-'応募作品送付状A'!$L$35,IF('応募作品目録B'!I57:I58="6",'応募作品目録B'!H57:H58-'応募作品送付状A'!$M$35))))))</f>
        <v>0</v>
      </c>
      <c r="K57" s="210"/>
      <c r="L57" s="211"/>
      <c r="M57" s="454" t="s">
        <v>135</v>
      </c>
    </row>
    <row r="58" spans="2:13" ht="34.5" customHeight="1">
      <c r="B58" s="464"/>
      <c r="C58" s="465"/>
      <c r="D58" s="463"/>
      <c r="E58" s="214"/>
      <c r="F58" s="216"/>
      <c r="G58" s="454"/>
      <c r="H58" s="466"/>
      <c r="I58" s="467"/>
      <c r="J58" s="462"/>
      <c r="K58" s="214"/>
      <c r="L58" s="216"/>
      <c r="M58" s="455"/>
    </row>
    <row r="59" spans="2:13" ht="21" customHeight="1">
      <c r="B59" s="456">
        <v>27</v>
      </c>
      <c r="C59" s="458" t="b">
        <f>IF(B59:B60&lt;='応募作品送付状A'!$I$35,"1",IF(AND('応募作品目録B'!B59:B60&gt;'応募作品送付状A'!$I$35,'応募作品目録B'!B59:B60&lt;='応募作品送付状A'!$J$35),"2",IF(AND(B59&gt;'応募作品送付状A'!J84,'応募作品目録B'!B59:B60&lt;='応募作品送付状A'!$K$35),"3",IF(AND('応募作品目録B'!B59:B60&gt;'応募作品送付状A'!$K$35,'応募作品目録B'!B59:B60&gt;'応募作品送付状A'!$K$35,'応募作品目録B'!B59:B60&lt;='応募作品送付状A'!$L$35),"4",IF(AND('応募作品目録B'!B59:B60&gt;'応募作品送付状A'!$L$35,'応募作品目録B'!B59:B60&lt;='応募作品送付状A'!$M$35),"5",IF(AND('応募作品目録B'!B59:B60&gt;'応募作品送付状A'!$M$35,B59&lt;='応募作品送付状A'!$N$35),"6"))))))</f>
        <v>0</v>
      </c>
      <c r="D59" s="462" t="b">
        <f>IF(C59="1",B59,IF(C59="2",B59-'応募作品送付状A'!$I$35,IF('応募作品目録B'!C59="3",B59-'応募作品送付状A'!$J$35,IF('応募作品目録B'!C59:C60="4",'応募作品目録B'!B59:B60-'応募作品送付状A'!$K$35,IF('応募作品目録B'!C59:C60="5",'応募作品目録B'!B59:B60-'応募作品送付状A'!$L$35,IF('応募作品目録B'!C59:C60="6",'応募作品目録B'!B59:B60-'応募作品送付状A'!$M$35))))))</f>
        <v>0</v>
      </c>
      <c r="E59" s="210"/>
      <c r="F59" s="211"/>
      <c r="G59" s="492" t="s">
        <v>2</v>
      </c>
      <c r="H59" s="460">
        <v>60</v>
      </c>
      <c r="I59" s="458" t="b">
        <f>IF(H59:H60&lt;='応募作品送付状A'!$I$35,"1",IF(AND('応募作品目録B'!H59:H60&gt;'応募作品送付状A'!$I$35,'応募作品目録B'!H59:H60&lt;='応募作品送付状A'!$J$35),"2",IF(AND(H59&gt;'応募作品送付状A'!P87,'応募作品目録B'!H59:H60&lt;='応募作品送付状A'!$K$35),"3",IF(AND('応募作品目録B'!H59:H60&gt;'応募作品送付状A'!$K$35,'応募作品目録B'!H59:H60&gt;'応募作品送付状A'!$K$35,'応募作品目録B'!H59:H60&lt;='応募作品送付状A'!$L$35),"4",IF(AND('応募作品目録B'!H59:H60&gt;'応募作品送付状A'!$L$35,'応募作品目録B'!H59:H60&lt;='応募作品送付状A'!$M$35),"5",IF(AND('応募作品目録B'!H59:H60&gt;'応募作品送付状A'!$M$35,H59&lt;='応募作品送付状A'!$N$35),"6"))))))</f>
        <v>0</v>
      </c>
      <c r="J59" s="452" t="b">
        <f>IF(I59="1",H59,IF(I59="2",H59-'応募作品送付状A'!$I$35,IF('応募作品目録B'!I59="3",H59-'応募作品送付状A'!$J$35,IF('応募作品目録B'!I59:I60="4",'応募作品目録B'!H59:H60-'応募作品送付状A'!$K$35,IF('応募作品目録B'!I59:I60="5",'応募作品目録B'!H59:H60-'応募作品送付状A'!$L$35,IF('応募作品目録B'!I59:I60="6",'応募作品目録B'!H59:H60-'応募作品送付状A'!$M$35))))))</f>
        <v>0</v>
      </c>
      <c r="K59" s="210"/>
      <c r="L59" s="211"/>
      <c r="M59" s="454" t="s">
        <v>135</v>
      </c>
    </row>
    <row r="60" spans="2:13" ht="34.5" customHeight="1">
      <c r="B60" s="464"/>
      <c r="C60" s="465"/>
      <c r="D60" s="463"/>
      <c r="E60" s="214"/>
      <c r="F60" s="216"/>
      <c r="G60" s="455"/>
      <c r="H60" s="466"/>
      <c r="I60" s="465"/>
      <c r="J60" s="463"/>
      <c r="K60" s="214"/>
      <c r="L60" s="216"/>
      <c r="M60" s="455"/>
    </row>
    <row r="61" spans="2:13" ht="21" customHeight="1">
      <c r="B61" s="468">
        <v>28</v>
      </c>
      <c r="C61" s="458" t="b">
        <f>IF(B61:B62&lt;='応募作品送付状A'!$I$35,"1",IF(AND('応募作品目録B'!B61:B62&gt;'応募作品送付状A'!$I$35,'応募作品目録B'!B61:B62&lt;='応募作品送付状A'!$J$35),"2",IF(AND(B61&gt;'応募作品送付状A'!J86,'応募作品目録B'!B61:B62&lt;='応募作品送付状A'!$K$35),"3",IF(AND('応募作品目録B'!B61:B62&gt;'応募作品送付状A'!$K$35,'応募作品目録B'!B61:B62&gt;'応募作品送付状A'!$K$35,'応募作品目録B'!B61:B62&lt;='応募作品送付状A'!$L$35),"4",IF(AND('応募作品目録B'!B61:B62&gt;'応募作品送付状A'!$L$35,'応募作品目録B'!B61:B62&lt;='応募作品送付状A'!$M$35),"5",IF(AND('応募作品目録B'!B61:B62&gt;'応募作品送付状A'!$M$35,B61&lt;='応募作品送付状A'!$N$35),"6"))))))</f>
        <v>0</v>
      </c>
      <c r="D61" s="462" t="b">
        <f>IF(C61="1",B61,IF(C61="2",B61-'応募作品送付状A'!$I$35,IF('応募作品目録B'!C61="3",B61-'応募作品送付状A'!$J$35,IF('応募作品目録B'!C61:C62="4",'応募作品目録B'!B61:B62-'応募作品送付状A'!$K$35,IF('応募作品目録B'!C61:C62="5",'応募作品目録B'!B61:B62-'応募作品送付状A'!$L$35,IF('応募作品目録B'!C61:C62="6",'応募作品目録B'!B61:B62-'応募作品送付状A'!$M$35))))))</f>
        <v>0</v>
      </c>
      <c r="E61" s="210"/>
      <c r="F61" s="211"/>
      <c r="G61" s="454" t="s">
        <v>2</v>
      </c>
      <c r="H61" s="460">
        <v>61</v>
      </c>
      <c r="I61" s="467" t="b">
        <f>IF(H61:H62&lt;='応募作品送付状A'!$I$35,"1",IF(AND('応募作品目録B'!H61:H62&gt;'応募作品送付状A'!$I$35,'応募作品目録B'!H61:H62&lt;='応募作品送付状A'!$J$35),"2",IF(AND(H61&gt;'応募作品送付状A'!P89,'応募作品目録B'!H61:H62&lt;='応募作品送付状A'!$K$35),"3",IF(AND('応募作品目録B'!H61:H62&gt;'応募作品送付状A'!$K$35,'応募作品目録B'!H61:H62&gt;'応募作品送付状A'!$K$35,'応募作品目録B'!H61:H62&lt;='応募作品送付状A'!$L$35),"4",IF(AND('応募作品目録B'!H61:H62&gt;'応募作品送付状A'!$L$35,'応募作品目録B'!H61:H62&lt;='応募作品送付状A'!$M$35),"5",IF(AND('応募作品目録B'!H61:H62&gt;'応募作品送付状A'!$M$35,H61&lt;='応募作品送付状A'!$N$35),"6"))))))</f>
        <v>0</v>
      </c>
      <c r="J61" s="462" t="b">
        <f>IF(I61="1",H61,IF(I61="2",H61-'応募作品送付状A'!$I$35,IF('応募作品目録B'!I61="3",H61-'応募作品送付状A'!$J$35,IF('応募作品目録B'!I61:I62="4",'応募作品目録B'!H61:H62-'応募作品送付状A'!$K$35,IF('応募作品目録B'!I61:I62="5",'応募作品目録B'!H61:H62-'応募作品送付状A'!$L$35,IF('応募作品目録B'!I61:I62="6",'応募作品目録B'!H61:H62-'応募作品送付状A'!$M$35))))))</f>
        <v>0</v>
      </c>
      <c r="K61" s="210"/>
      <c r="L61" s="211"/>
      <c r="M61" s="454" t="s">
        <v>135</v>
      </c>
    </row>
    <row r="62" spans="2:13" ht="34.5" customHeight="1">
      <c r="B62" s="464"/>
      <c r="C62" s="465"/>
      <c r="D62" s="463"/>
      <c r="E62" s="214"/>
      <c r="F62" s="216"/>
      <c r="G62" s="455"/>
      <c r="H62" s="466"/>
      <c r="I62" s="465"/>
      <c r="J62" s="463"/>
      <c r="K62" s="214"/>
      <c r="L62" s="216"/>
      <c r="M62" s="455"/>
    </row>
    <row r="63" spans="2:13" ht="21" customHeight="1">
      <c r="B63" s="456">
        <v>29</v>
      </c>
      <c r="C63" s="458" t="b">
        <f>IF(B63:B64&lt;='応募作品送付状A'!$I$35,"1",IF(AND('応募作品目録B'!B63:B64&gt;'応募作品送付状A'!$I$35,'応募作品目録B'!B63:B64&lt;='応募作品送付状A'!$J$35),"2",IF(AND(B63&gt;'応募作品送付状A'!J88,'応募作品目録B'!B63:B64&lt;='応募作品送付状A'!$K$35),"3",IF(AND('応募作品目録B'!B63:B64&gt;'応募作品送付状A'!$K$35,'応募作品目録B'!B63:B64&gt;'応募作品送付状A'!$K$35,'応募作品目録B'!B63:B64&lt;='応募作品送付状A'!$L$35),"4",IF(AND('応募作品目録B'!B63:B64&gt;'応募作品送付状A'!$L$35,'応募作品目録B'!B63:B64&lt;='応募作品送付状A'!$M$35),"5",IF(AND('応募作品目録B'!B63:B64&gt;'応募作品送付状A'!$M$35,B63&lt;='応募作品送付状A'!$N$35),"6"))))))</f>
        <v>0</v>
      </c>
      <c r="D63" s="462" t="b">
        <f>IF(C63="1",B63,IF(C63="2",B63-'応募作品送付状A'!$I$35,IF('応募作品目録B'!C63="3",B63-'応募作品送付状A'!$J$35,IF('応募作品目録B'!C63:C64="4",'応募作品目録B'!B63:B64-'応募作品送付状A'!$K$35,IF('応募作品目録B'!C63:C64="5",'応募作品目録B'!B63:B64-'応募作品送付状A'!$L$35,IF('応募作品目録B'!C63:C64="6",'応募作品目録B'!B63:B64-'応募作品送付状A'!$M$35))))))</f>
        <v>0</v>
      </c>
      <c r="E63" s="210"/>
      <c r="F63" s="211"/>
      <c r="G63" s="454" t="s">
        <v>2</v>
      </c>
      <c r="H63" s="460">
        <v>62</v>
      </c>
      <c r="I63" s="467" t="b">
        <f>IF(H63:H64&lt;='応募作品送付状A'!$I$35,"1",IF(AND('応募作品目録B'!H63:H64&gt;'応募作品送付状A'!$I$35,'応募作品目録B'!H63:H64&lt;='応募作品送付状A'!$J$35),"2",IF(AND(H63&gt;'応募作品送付状A'!P91,'応募作品目録B'!H63:H64&lt;='応募作品送付状A'!$K$35),"3",IF(AND('応募作品目録B'!H63:H64&gt;'応募作品送付状A'!$K$35,'応募作品目録B'!H63:H64&gt;'応募作品送付状A'!$K$35,'応募作品目録B'!H63:H64&lt;='応募作品送付状A'!$L$35),"4",IF(AND('応募作品目録B'!H63:H64&gt;'応募作品送付状A'!$L$35,'応募作品目録B'!H63:H64&lt;='応募作品送付状A'!$M$35),"5",IF(AND('応募作品目録B'!H63:H64&gt;'応募作品送付状A'!$M$35,H63&lt;='応募作品送付状A'!$N$35),"6"))))))</f>
        <v>0</v>
      </c>
      <c r="J63" s="462" t="b">
        <f>IF(I63="1",H63,IF(I63="2",H63-'応募作品送付状A'!$I$35,IF('応募作品目録B'!I63="3",H63-'応募作品送付状A'!$J$35,IF('応募作品目録B'!I63:I64="4",'応募作品目録B'!H63:H64-'応募作品送付状A'!$K$35,IF('応募作品目録B'!I63:I64="5",'応募作品目録B'!H63:H64-'応募作品送付状A'!$L$35,IF('応募作品目録B'!I63:I64="6",'応募作品目録B'!H63:H64-'応募作品送付状A'!$M$35))))))</f>
        <v>0</v>
      </c>
      <c r="K63" s="210"/>
      <c r="L63" s="211"/>
      <c r="M63" s="454" t="s">
        <v>135</v>
      </c>
    </row>
    <row r="64" spans="2:13" ht="34.5" customHeight="1">
      <c r="B64" s="464"/>
      <c r="C64" s="465"/>
      <c r="D64" s="463"/>
      <c r="E64" s="214"/>
      <c r="F64" s="216"/>
      <c r="G64" s="455"/>
      <c r="H64" s="466"/>
      <c r="I64" s="465"/>
      <c r="J64" s="463"/>
      <c r="K64" s="214"/>
      <c r="L64" s="216"/>
      <c r="M64" s="455"/>
    </row>
    <row r="65" spans="2:13" ht="21" customHeight="1">
      <c r="B65" s="456">
        <v>30</v>
      </c>
      <c r="C65" s="458" t="b">
        <f>IF(B65:B66&lt;='応募作品送付状A'!$I$35,"1",IF(AND('応募作品目録B'!B65:B66&gt;'応募作品送付状A'!$I$35,'応募作品目録B'!B65:B66&lt;='応募作品送付状A'!$J$35),"2",IF(AND(B65&gt;'応募作品送付状A'!J90,'応募作品目録B'!B65:B66&lt;='応募作品送付状A'!$K$35),"3",IF(AND('応募作品目録B'!B65:B66&gt;'応募作品送付状A'!$K$35,'応募作品目録B'!B65:B66&gt;'応募作品送付状A'!$K$35,'応募作品目録B'!B65:B66&lt;='応募作品送付状A'!$L$35),"4",IF(AND('応募作品目録B'!B65:B66&gt;'応募作品送付状A'!$L$35,'応募作品目録B'!B65:B66&lt;='応募作品送付状A'!$M$35),"5",IF(AND('応募作品目録B'!B65:B66&gt;'応募作品送付状A'!$M$35,B65&lt;='応募作品送付状A'!$N$35),"6"))))))</f>
        <v>0</v>
      </c>
      <c r="D65" s="452" t="b">
        <f>IF(C65="1",B65,IF(C65="2",B65-'応募作品送付状A'!$I$35,IF('応募作品目録B'!C65="3",B65-'応募作品送付状A'!$J$35,IF('応募作品目録B'!C65:C66="4",'応募作品目録B'!B65:B66-'応募作品送付状A'!$K$35,IF('応募作品目録B'!C65:C66="5",'応募作品目録B'!B65:B66-'応募作品送付状A'!$L$35,IF('応募作品目録B'!C65:C66="6",'応募作品目録B'!B65:B66-'応募作品送付状A'!$M$35))))))</f>
        <v>0</v>
      </c>
      <c r="E65" s="210"/>
      <c r="F65" s="212"/>
      <c r="G65" s="492" t="s">
        <v>2</v>
      </c>
      <c r="H65" s="460">
        <v>63</v>
      </c>
      <c r="I65" s="458" t="b">
        <f>IF(H65:H66&lt;='応募作品送付状A'!$I$35,"1",IF(AND('応募作品目録B'!H65:H66&gt;'応募作品送付状A'!$I$35,'応募作品目録B'!H65:H66&lt;='応募作品送付状A'!$J$35),"2",IF(AND(H65&gt;'応募作品送付状A'!P93,'応募作品目録B'!H65:H66&lt;='応募作品送付状A'!$K$35),"3",IF(AND('応募作品目録B'!H65:H66&gt;'応募作品送付状A'!$K$35,'応募作品目録B'!H65:H66&gt;'応募作品送付状A'!$K$35,'応募作品目録B'!H65:H66&lt;='応募作品送付状A'!$L$35),"4",IF(AND('応募作品目録B'!H65:H66&gt;'応募作品送付状A'!$L$35,'応募作品目録B'!H65:H66&lt;='応募作品送付状A'!$M$35),"5",IF(AND('応募作品目録B'!H65:H66&gt;'応募作品送付状A'!$M$35,H65&lt;='応募作品送付状A'!$N$35),"6"))))))</f>
        <v>0</v>
      </c>
      <c r="J65" s="452" t="b">
        <f>IF(I65="1",H65,IF(I65="2",H65-'応募作品送付状A'!$I$35,IF('応募作品目録B'!I65="3",H65-'応募作品送付状A'!$J$35,IF('応募作品目録B'!I65:I66="4",'応募作品目録B'!H65:H66-'応募作品送付状A'!$K$35,IF('応募作品目録B'!I65:I66="5",'応募作品目録B'!H65:H66-'応募作品送付状A'!$L$35,IF('応募作品目録B'!I65:I66="6",'応募作品目録B'!H65:H66-'応募作品送付状A'!$M$35))))))</f>
        <v>0</v>
      </c>
      <c r="K65" s="210"/>
      <c r="L65" s="212"/>
      <c r="M65" s="492" t="s">
        <v>2</v>
      </c>
    </row>
    <row r="66" spans="2:13" ht="34.5" customHeight="1">
      <c r="B66" s="464"/>
      <c r="C66" s="465"/>
      <c r="D66" s="463"/>
      <c r="E66" s="217"/>
      <c r="F66" s="216"/>
      <c r="G66" s="455"/>
      <c r="H66" s="466"/>
      <c r="I66" s="465"/>
      <c r="J66" s="463"/>
      <c r="K66" s="217"/>
      <c r="L66" s="216"/>
      <c r="M66" s="455"/>
    </row>
    <row r="67" spans="2:13" ht="21" customHeight="1">
      <c r="B67" s="468">
        <v>31</v>
      </c>
      <c r="C67" s="467" t="b">
        <f>IF(B67:B68&lt;='応募作品送付状A'!$I$35,"1",IF(AND('応募作品目録B'!B67:B68&gt;'応募作品送付状A'!$I$35,'応募作品目録B'!B67:B68&lt;='応募作品送付状A'!$J$35),"2",IF(AND(B67&gt;'応募作品送付状A'!J92,'応募作品目録B'!B67:B68&lt;='応募作品送付状A'!$K$35),"3",IF(AND('応募作品目録B'!B67:B68&gt;'応募作品送付状A'!$K$35,'応募作品目録B'!B67:B68&gt;'応募作品送付状A'!$K$35,'応募作品目録B'!B67:B68&lt;='応募作品送付状A'!$L$35),"4",IF(AND('応募作品目録B'!B67:B68&gt;'応募作品送付状A'!$L$35,'応募作品目録B'!B67:B68&lt;='応募作品送付状A'!$M$35),"5",IF(AND('応募作品目録B'!B67:B68&gt;'応募作品送付状A'!$M$35,B67&lt;='応募作品送付状A'!$N$35),"6"))))))</f>
        <v>0</v>
      </c>
      <c r="D67" s="462" t="b">
        <f>IF(C67="1",B67,IF(C67="2",B67-'応募作品送付状A'!$I$35,IF('応募作品目録B'!C67="3",B67-'応募作品送付状A'!$J$35,IF('応募作品目録B'!C67:C68="4",'応募作品目録B'!B67:B68-'応募作品送付状A'!$K$35,IF('応募作品目録B'!C67:C68="5",'応募作品目録B'!B67:B68-'応募作品送付状A'!$L$35,IF('応募作品目録B'!C67:C68="6",'応募作品目録B'!B67:B68-'応募作品送付状A'!$M$35))))))</f>
        <v>0</v>
      </c>
      <c r="E67" s="213"/>
      <c r="F67" s="211"/>
      <c r="G67" s="454" t="s">
        <v>2</v>
      </c>
      <c r="H67" s="469">
        <v>64</v>
      </c>
      <c r="I67" s="467" t="b">
        <f>IF(H67:H68&lt;='応募作品送付状A'!$I$35,"1",IF(AND('応募作品目録B'!H67:H68&gt;'応募作品送付状A'!$I$35,'応募作品目録B'!H67:H68&lt;='応募作品送付状A'!$J$35),"2",IF(AND(H67&gt;'応募作品送付状A'!P95,'応募作品目録B'!H67:H68&lt;='応募作品送付状A'!$K$35),"3",IF(AND('応募作品目録B'!H67:H68&gt;'応募作品送付状A'!$K$35,'応募作品目録B'!H67:H68&gt;'応募作品送付状A'!$K$35,'応募作品目録B'!H67:H68&lt;='応募作品送付状A'!$L$35),"4",IF(AND('応募作品目録B'!H67:H68&gt;'応募作品送付状A'!$L$35,'応募作品目録B'!H67:H68&lt;='応募作品送付状A'!$M$35),"5",IF(AND('応募作品目録B'!H67:H68&gt;'応募作品送付状A'!$M$35,H67&lt;='応募作品送付状A'!$N$35),"6"))))))</f>
        <v>0</v>
      </c>
      <c r="J67" s="462" t="b">
        <f>IF(I67="1",H67,IF(I67="2",H67-'応募作品送付状A'!$I$35,IF('応募作品目録B'!I67="3",H67-'応募作品送付状A'!$J$35,IF('応募作品目録B'!I67:I68="4",'応募作品目録B'!H67:H68-'応募作品送付状A'!$K$35,IF('応募作品目録B'!I67:I68="5",'応募作品目録B'!H67:H68-'応募作品送付状A'!$L$35,IF('応募作品目録B'!I67:I68="6",'応募作品目録B'!H67:H68-'応募作品送付状A'!$M$35))))))</f>
        <v>0</v>
      </c>
      <c r="K67" s="213"/>
      <c r="L67" s="211"/>
      <c r="M67" s="454" t="s">
        <v>2</v>
      </c>
    </row>
    <row r="68" spans="2:13" ht="34.5" customHeight="1">
      <c r="B68" s="464"/>
      <c r="C68" s="465"/>
      <c r="D68" s="463"/>
      <c r="E68" s="214"/>
      <c r="F68" s="216"/>
      <c r="G68" s="455"/>
      <c r="H68" s="466"/>
      <c r="I68" s="465"/>
      <c r="J68" s="463"/>
      <c r="K68" s="214"/>
      <c r="L68" s="216"/>
      <c r="M68" s="455"/>
    </row>
    <row r="69" spans="2:13" ht="21" customHeight="1">
      <c r="B69" s="456">
        <v>32</v>
      </c>
      <c r="C69" s="458" t="b">
        <f>IF(B69:B70&lt;='応募作品送付状A'!$I$35,"1",IF(AND('応募作品目録B'!B69:B70&gt;'応募作品送付状A'!$I$35,'応募作品目録B'!B69:B70&lt;='応募作品送付状A'!$J$35),"2",IF(AND(B69&gt;'応募作品送付状A'!J94,'応募作品目録B'!B69:B70&lt;='応募作品送付状A'!$K$35),"3",IF(AND('応募作品目録B'!B69:B70&gt;'応募作品送付状A'!$K$35,'応募作品目録B'!B69:B70&gt;'応募作品送付状A'!$K$35,'応募作品目録B'!B69:B70&lt;='応募作品送付状A'!$L$35),"4",IF(AND('応募作品目録B'!B69:B70&gt;'応募作品送付状A'!$L$35,'応募作品目録B'!B69:B70&lt;='応募作品送付状A'!$M$35),"5",IF(AND('応募作品目録B'!B69:B70&gt;'応募作品送付状A'!$M$35,B69&lt;='応募作品送付状A'!$N$35),"6"))))))</f>
        <v>0</v>
      </c>
      <c r="D69" s="462" t="b">
        <f>IF(C69="1",B69,IF(C69="2",B69-'応募作品送付状A'!$I$35,IF('応募作品目録B'!C69="3",B69-'応募作品送付状A'!$J$35,IF('応募作品目録B'!C69:C70="4",'応募作品目録B'!B69:B70-'応募作品送付状A'!$K$35,IF('応募作品目録B'!C69:C70="5",'応募作品目録B'!B69:B70-'応募作品送付状A'!$L$35,IF('応募作品目録B'!C69:C70="6",'応募作品目録B'!B69:B70-'応募作品送付状A'!$M$35))))))</f>
        <v>0</v>
      </c>
      <c r="E69" s="210"/>
      <c r="F69" s="211"/>
      <c r="G69" s="454" t="s">
        <v>2</v>
      </c>
      <c r="H69" s="460">
        <v>65</v>
      </c>
      <c r="I69" s="467" t="b">
        <f>IF(H69:H70&lt;='応募作品送付状A'!$I$35,"1",IF(AND('応募作品目録B'!H69:H70&gt;'応募作品送付状A'!$I$35,'応募作品目録B'!H69:H70&lt;='応募作品送付状A'!$J$35),"2",IF(AND(H69&gt;'応募作品送付状A'!P97,'応募作品目録B'!H69:H70&lt;='応募作品送付状A'!$K$35),"3",IF(AND('応募作品目録B'!H69:H70&gt;'応募作品送付状A'!$K$35,'応募作品目録B'!H69:H70&gt;'応募作品送付状A'!$K$35,'応募作品目録B'!H69:H70&lt;='応募作品送付状A'!$L$35),"4",IF(AND('応募作品目録B'!H69:H70&gt;'応募作品送付状A'!$L$35,'応募作品目録B'!H69:H70&lt;='応募作品送付状A'!$M$35),"5",IF(AND('応募作品目録B'!H69:H70&gt;'応募作品送付状A'!$M$35,H69&lt;='応募作品送付状A'!$N$35),"6"))))))</f>
        <v>0</v>
      </c>
      <c r="J69" s="462" t="b">
        <f>IF(I69="1",H69,IF(I69="2",H69-'応募作品送付状A'!$I$35,IF('応募作品目録B'!I69="3",H69-'応募作品送付状A'!$J$35,IF('応募作品目録B'!I69:I70="4",'応募作品目録B'!H69:H70-'応募作品送付状A'!$K$35,IF('応募作品目録B'!I69:I70="5",'応募作品目録B'!H69:H70-'応募作品送付状A'!$L$35,IF('応募作品目録B'!I69:I70="6",'応募作品目録B'!H69:H70-'応募作品送付状A'!$M$35))))))</f>
        <v>0</v>
      </c>
      <c r="K69" s="210"/>
      <c r="L69" s="211"/>
      <c r="M69" s="454" t="s">
        <v>2</v>
      </c>
    </row>
    <row r="70" spans="2:13" ht="34.5" customHeight="1">
      <c r="B70" s="464"/>
      <c r="C70" s="465"/>
      <c r="D70" s="463"/>
      <c r="E70" s="214"/>
      <c r="F70" s="216"/>
      <c r="G70" s="455"/>
      <c r="H70" s="466"/>
      <c r="I70" s="465"/>
      <c r="J70" s="463"/>
      <c r="K70" s="214"/>
      <c r="L70" s="216"/>
      <c r="M70" s="455"/>
    </row>
    <row r="71" spans="2:13" ht="21" customHeight="1">
      <c r="B71" s="456">
        <v>33</v>
      </c>
      <c r="C71" s="458" t="b">
        <f>IF(B71:B72&lt;='応募作品送付状A'!$I$35,"1",IF(AND('応募作品目録B'!B71:B72&gt;'応募作品送付状A'!$I$35,'応募作品目録B'!B71:B72&lt;='応募作品送付状A'!$J$35),"2",IF(AND(B71&gt;'応募作品送付状A'!J96,'応募作品目録B'!B71:B72&lt;='応募作品送付状A'!$K$35),"3",IF(AND('応募作品目録B'!B71:B72&gt;'応募作品送付状A'!$K$35,'応募作品目録B'!B71:B72&gt;'応募作品送付状A'!$K$35,'応募作品目録B'!B71:B72&lt;='応募作品送付状A'!$L$35),"4",IF(AND('応募作品目録B'!B71:B72&gt;'応募作品送付状A'!$L$35,'応募作品目録B'!B71:B72&lt;='応募作品送付状A'!$M$35),"5",IF(AND('応募作品目録B'!B71:B72&gt;'応募作品送付状A'!$M$35,B71&lt;='応募作品送付状A'!$N$35),"6"))))))</f>
        <v>0</v>
      </c>
      <c r="D71" s="452" t="b">
        <f>IF(C71="1",B71,IF(C71="2",B71-'応募作品送付状A'!$I$35,IF('応募作品目録B'!C71="3",B71-'応募作品送付状A'!$J$35,IF('応募作品目録B'!C71:C72="4",'応募作品目録B'!B71:B72-'応募作品送付状A'!$K$35,IF('応募作品目録B'!C71:C72="5",'応募作品目録B'!B71:B72-'応募作品送付状A'!$L$35,IF('応募作品目録B'!C71:C72="6",'応募作品目録B'!B71:B72-'応募作品送付状A'!$M$35))))))</f>
        <v>0</v>
      </c>
      <c r="E71" s="210"/>
      <c r="F71" s="211"/>
      <c r="G71" s="454" t="s">
        <v>2</v>
      </c>
      <c r="H71" s="460">
        <v>66</v>
      </c>
      <c r="I71" s="458" t="b">
        <f>IF(H71:H72&lt;='応募作品送付状A'!$I$35,"1",IF(AND('応募作品目録B'!H71:H72&gt;'応募作品送付状A'!$I$35,'応募作品目録B'!H71:H72&lt;='応募作品送付状A'!$J$35),"2",IF(AND(H71&gt;'応募作品送付状A'!P99,'応募作品目録B'!H71:H72&lt;='応募作品送付状A'!$K$35),"3",IF(AND('応募作品目録B'!H71:H72&gt;'応募作品送付状A'!$K$35,'応募作品目録B'!H71:H72&gt;'応募作品送付状A'!$K$35,'応募作品目録B'!H71:H72&lt;='応募作品送付状A'!$L$35),"4",IF(AND('応募作品目録B'!H71:H72&gt;'応募作品送付状A'!$L$35,'応募作品目録B'!H71:H72&lt;='応募作品送付状A'!$M$35),"5",IF(AND('応募作品目録B'!H71:H72&gt;'応募作品送付状A'!$M$35,H71&lt;='応募作品送付状A'!$N$35),"6"))))))</f>
        <v>0</v>
      </c>
      <c r="J71" s="452" t="b">
        <f>IF(I71="1",H71,IF(I71="2",H71-'応募作品送付状A'!$I$35,IF('応募作品目録B'!I71="3",H71-'応募作品送付状A'!$J$35,IF('応募作品目録B'!I71:I72="4",'応募作品目録B'!H71:H72-'応募作品送付状A'!$K$35,IF('応募作品目録B'!I71:I72="5",'応募作品目録B'!H71:H72-'応募作品送付状A'!$L$35,IF('応募作品目録B'!I71:I72="6",'応募作品目録B'!H71:H72-'応募作品送付状A'!$M$35))))))</f>
        <v>0</v>
      </c>
      <c r="K71" s="210"/>
      <c r="L71" s="211"/>
      <c r="M71" s="454" t="s">
        <v>2</v>
      </c>
    </row>
    <row r="72" spans="2:13" ht="34.5" customHeight="1" thickBot="1">
      <c r="B72" s="457"/>
      <c r="C72" s="459"/>
      <c r="D72" s="453"/>
      <c r="E72" s="218"/>
      <c r="F72" s="219"/>
      <c r="G72" s="455"/>
      <c r="H72" s="461"/>
      <c r="I72" s="459"/>
      <c r="J72" s="453"/>
      <c r="K72" s="218"/>
      <c r="L72" s="219"/>
      <c r="M72" s="455"/>
    </row>
    <row r="73" spans="2:13" ht="9" customHeight="1" thickTop="1">
      <c r="B73" s="18"/>
      <c r="C73" s="14"/>
      <c r="D73" s="18"/>
      <c r="E73" s="18"/>
      <c r="F73" s="13"/>
      <c r="G73" s="13"/>
      <c r="H73" s="14"/>
      <c r="I73" s="18"/>
      <c r="J73" s="18"/>
      <c r="K73" s="13"/>
      <c r="L73" s="13"/>
      <c r="M73" s="14"/>
    </row>
    <row r="74" spans="2:16" s="148" customFormat="1" ht="17.25">
      <c r="B74" s="150" t="s">
        <v>16</v>
      </c>
      <c r="C74" s="149" t="s">
        <v>138</v>
      </c>
      <c r="D74" s="149"/>
      <c r="E74" s="149"/>
      <c r="F74" s="149"/>
      <c r="G74" s="149"/>
      <c r="H74" s="150" t="s">
        <v>38</v>
      </c>
      <c r="I74" s="149" t="s">
        <v>181</v>
      </c>
      <c r="J74" s="149"/>
      <c r="K74" s="149"/>
      <c r="L74" s="149"/>
      <c r="M74" s="149"/>
      <c r="N74" s="149"/>
      <c r="P74" s="230"/>
    </row>
    <row r="75" spans="2:16" s="148" customFormat="1" ht="17.25">
      <c r="B75" s="150" t="s">
        <v>19</v>
      </c>
      <c r="C75" s="149" t="s">
        <v>173</v>
      </c>
      <c r="D75" s="149"/>
      <c r="E75" s="149"/>
      <c r="F75" s="149"/>
      <c r="G75" s="149"/>
      <c r="H75" s="149"/>
      <c r="I75" s="149" t="s">
        <v>149</v>
      </c>
      <c r="J75" s="149"/>
      <c r="K75" s="149"/>
      <c r="L75" s="149"/>
      <c r="M75" s="149"/>
      <c r="N75" s="149"/>
      <c r="P75" s="230"/>
    </row>
    <row r="76" spans="2:16" s="148" customFormat="1" ht="17.25">
      <c r="B76" s="150" t="s">
        <v>36</v>
      </c>
      <c r="C76" s="149" t="s">
        <v>174</v>
      </c>
      <c r="D76" s="149"/>
      <c r="E76" s="149"/>
      <c r="F76" s="149"/>
      <c r="G76" s="149"/>
      <c r="H76" s="150" t="s">
        <v>39</v>
      </c>
      <c r="I76" s="149" t="s">
        <v>183</v>
      </c>
      <c r="J76" s="149"/>
      <c r="K76" s="149"/>
      <c r="L76" s="149"/>
      <c r="M76" s="149"/>
      <c r="N76" s="149"/>
      <c r="P76" s="230"/>
    </row>
    <row r="77" spans="2:16" s="1" customFormat="1" ht="17.25">
      <c r="B77" s="150" t="s">
        <v>37</v>
      </c>
      <c r="C77" s="149" t="s">
        <v>180</v>
      </c>
      <c r="D77" s="19"/>
      <c r="E77" s="19"/>
      <c r="F77" s="19"/>
      <c r="G77" s="78"/>
      <c r="H77"/>
      <c r="I77" s="149" t="s">
        <v>184</v>
      </c>
      <c r="J77" s="149"/>
      <c r="K77" s="149"/>
      <c r="L77" s="22"/>
      <c r="M77" s="22"/>
      <c r="N77" s="22"/>
      <c r="P77" s="138"/>
    </row>
    <row r="78" spans="2:6" ht="14.25">
      <c r="B78" s="20"/>
      <c r="C78" s="20"/>
      <c r="D78" s="20"/>
      <c r="E78" s="20"/>
      <c r="F78" s="20"/>
    </row>
    <row r="91" ht="13.5">
      <c r="G91" s="205" t="s">
        <v>111</v>
      </c>
    </row>
    <row r="92" ht="13.5">
      <c r="G92" s="205" t="s">
        <v>86</v>
      </c>
    </row>
    <row r="93" ht="13.5">
      <c r="G93" s="205" t="s">
        <v>87</v>
      </c>
    </row>
    <row r="94" ht="27">
      <c r="G94" s="206" t="s">
        <v>94</v>
      </c>
    </row>
    <row r="95" ht="13.5">
      <c r="G95" s="205" t="s">
        <v>110</v>
      </c>
    </row>
    <row r="96" ht="13.5">
      <c r="G96" s="205" t="s">
        <v>109</v>
      </c>
    </row>
    <row r="97" ht="13.5">
      <c r="G97" s="204" t="s">
        <v>42</v>
      </c>
    </row>
  </sheetData>
  <sheetProtection password="C7E8" sheet="1" selectLockedCells="1"/>
  <mergeCells count="280">
    <mergeCell ref="C4:D4"/>
    <mergeCell ref="E3:G3"/>
    <mergeCell ref="C3:D3"/>
    <mergeCell ref="J63:J64"/>
    <mergeCell ref="M63:M64"/>
    <mergeCell ref="J65:J66"/>
    <mergeCell ref="M65:M66"/>
    <mergeCell ref="J59:J60"/>
    <mergeCell ref="M59:M60"/>
    <mergeCell ref="J61:J62"/>
    <mergeCell ref="M61:M62"/>
    <mergeCell ref="B65:B66"/>
    <mergeCell ref="C65:C66"/>
    <mergeCell ref="D65:D66"/>
    <mergeCell ref="G65:G66"/>
    <mergeCell ref="H65:H66"/>
    <mergeCell ref="I65:I66"/>
    <mergeCell ref="B63:B64"/>
    <mergeCell ref="C63:C64"/>
    <mergeCell ref="D63:D64"/>
    <mergeCell ref="G63:G64"/>
    <mergeCell ref="H63:H64"/>
    <mergeCell ref="I63:I64"/>
    <mergeCell ref="B61:B62"/>
    <mergeCell ref="C61:C62"/>
    <mergeCell ref="D61:D62"/>
    <mergeCell ref="G61:G62"/>
    <mergeCell ref="H61:H62"/>
    <mergeCell ref="I61:I62"/>
    <mergeCell ref="B59:B60"/>
    <mergeCell ref="C59:C60"/>
    <mergeCell ref="D59:D60"/>
    <mergeCell ref="G59:G60"/>
    <mergeCell ref="H59:H60"/>
    <mergeCell ref="I59:I60"/>
    <mergeCell ref="J55:J56"/>
    <mergeCell ref="M55:M56"/>
    <mergeCell ref="B57:B58"/>
    <mergeCell ref="C57:C58"/>
    <mergeCell ref="D57:D58"/>
    <mergeCell ref="G57:G58"/>
    <mergeCell ref="H57:H58"/>
    <mergeCell ref="I57:I58"/>
    <mergeCell ref="J57:J58"/>
    <mergeCell ref="M57:M58"/>
    <mergeCell ref="B55:B56"/>
    <mergeCell ref="C55:C56"/>
    <mergeCell ref="D55:D56"/>
    <mergeCell ref="G55:G56"/>
    <mergeCell ref="H55:H56"/>
    <mergeCell ref="I55:I56"/>
    <mergeCell ref="J51:J52"/>
    <mergeCell ref="M51:M52"/>
    <mergeCell ref="B53:B54"/>
    <mergeCell ref="C53:C54"/>
    <mergeCell ref="D53:D54"/>
    <mergeCell ref="G53:G54"/>
    <mergeCell ref="H53:H54"/>
    <mergeCell ref="I53:I54"/>
    <mergeCell ref="J53:J54"/>
    <mergeCell ref="M53:M54"/>
    <mergeCell ref="B51:B52"/>
    <mergeCell ref="C51:C52"/>
    <mergeCell ref="D51:D52"/>
    <mergeCell ref="G51:G52"/>
    <mergeCell ref="H51:H52"/>
    <mergeCell ref="I51:I52"/>
    <mergeCell ref="J47:J48"/>
    <mergeCell ref="M47:M48"/>
    <mergeCell ref="B49:B50"/>
    <mergeCell ref="C49:C50"/>
    <mergeCell ref="D49:D50"/>
    <mergeCell ref="G49:G50"/>
    <mergeCell ref="H49:H50"/>
    <mergeCell ref="I49:I50"/>
    <mergeCell ref="J49:J50"/>
    <mergeCell ref="M49:M50"/>
    <mergeCell ref="B47:B48"/>
    <mergeCell ref="C47:C48"/>
    <mergeCell ref="D47:D48"/>
    <mergeCell ref="G47:G48"/>
    <mergeCell ref="H47:H48"/>
    <mergeCell ref="I47:I48"/>
    <mergeCell ref="J43:J44"/>
    <mergeCell ref="M43:M44"/>
    <mergeCell ref="B45:B46"/>
    <mergeCell ref="C45:C46"/>
    <mergeCell ref="D45:D46"/>
    <mergeCell ref="G45:G46"/>
    <mergeCell ref="H45:H46"/>
    <mergeCell ref="I45:I46"/>
    <mergeCell ref="J45:J46"/>
    <mergeCell ref="M45:M46"/>
    <mergeCell ref="B43:B44"/>
    <mergeCell ref="C43:C44"/>
    <mergeCell ref="D43:D44"/>
    <mergeCell ref="G43:G44"/>
    <mergeCell ref="H43:H44"/>
    <mergeCell ref="I43:I44"/>
    <mergeCell ref="M39:M40"/>
    <mergeCell ref="B41:B42"/>
    <mergeCell ref="C41:C42"/>
    <mergeCell ref="D41:D42"/>
    <mergeCell ref="G41:G42"/>
    <mergeCell ref="H41:H42"/>
    <mergeCell ref="I41:I42"/>
    <mergeCell ref="J41:J42"/>
    <mergeCell ref="M41:M42"/>
    <mergeCell ref="B35:B36"/>
    <mergeCell ref="J37:J38"/>
    <mergeCell ref="M37:M38"/>
    <mergeCell ref="B39:B40"/>
    <mergeCell ref="C39:C40"/>
    <mergeCell ref="D39:D40"/>
    <mergeCell ref="G39:G40"/>
    <mergeCell ref="H39:H40"/>
    <mergeCell ref="I39:I40"/>
    <mergeCell ref="J39:J40"/>
    <mergeCell ref="B37:B38"/>
    <mergeCell ref="C37:C38"/>
    <mergeCell ref="D37:D38"/>
    <mergeCell ref="G37:G38"/>
    <mergeCell ref="H37:H38"/>
    <mergeCell ref="I37:I38"/>
    <mergeCell ref="B2:I2"/>
    <mergeCell ref="H3:I3"/>
    <mergeCell ref="I19:I20"/>
    <mergeCell ref="C23:C24"/>
    <mergeCell ref="D23:D24"/>
    <mergeCell ref="B5:B6"/>
    <mergeCell ref="B7:B8"/>
    <mergeCell ref="B9:B10"/>
    <mergeCell ref="B11:B12"/>
    <mergeCell ref="B13:B14"/>
    <mergeCell ref="M7:M8"/>
    <mergeCell ref="M9:M10"/>
    <mergeCell ref="M11:M12"/>
    <mergeCell ref="M13:M14"/>
    <mergeCell ref="M15:M16"/>
    <mergeCell ref="H33:H34"/>
    <mergeCell ref="M17:M18"/>
    <mergeCell ref="M19:M20"/>
    <mergeCell ref="M21:M22"/>
    <mergeCell ref="M23:M24"/>
    <mergeCell ref="M25:M26"/>
    <mergeCell ref="H17:H18"/>
    <mergeCell ref="H25:H26"/>
    <mergeCell ref="I23:I24"/>
    <mergeCell ref="J23:J24"/>
    <mergeCell ref="H35:H36"/>
    <mergeCell ref="J33:J34"/>
    <mergeCell ref="J19:J20"/>
    <mergeCell ref="M29:M30"/>
    <mergeCell ref="M31:M32"/>
    <mergeCell ref="H11:H12"/>
    <mergeCell ref="H13:H14"/>
    <mergeCell ref="E5:F5"/>
    <mergeCell ref="C9:C10"/>
    <mergeCell ref="D9:D10"/>
    <mergeCell ref="C11:C12"/>
    <mergeCell ref="B33:B34"/>
    <mergeCell ref="B27:B28"/>
    <mergeCell ref="C31:C32"/>
    <mergeCell ref="C29:C30"/>
    <mergeCell ref="D29:D30"/>
    <mergeCell ref="B17:B18"/>
    <mergeCell ref="B19:B20"/>
    <mergeCell ref="B21:B22"/>
    <mergeCell ref="D25:D26"/>
    <mergeCell ref="C19:C20"/>
    <mergeCell ref="C15:C16"/>
    <mergeCell ref="I29:I30"/>
    <mergeCell ref="D27:D28"/>
    <mergeCell ref="I27:I28"/>
    <mergeCell ref="I31:I32"/>
    <mergeCell ref="D31:D32"/>
    <mergeCell ref="C27:C28"/>
    <mergeCell ref="H31:H32"/>
    <mergeCell ref="C25:C26"/>
    <mergeCell ref="H19:H20"/>
    <mergeCell ref="B15:B16"/>
    <mergeCell ref="C33:C34"/>
    <mergeCell ref="D33:D34"/>
    <mergeCell ref="I33:I34"/>
    <mergeCell ref="B25:B26"/>
    <mergeCell ref="B29:B30"/>
    <mergeCell ref="B31:B32"/>
    <mergeCell ref="B23:B24"/>
    <mergeCell ref="G19:G20"/>
    <mergeCell ref="G33:G34"/>
    <mergeCell ref="K5:L5"/>
    <mergeCell ref="C7:C8"/>
    <mergeCell ref="D7:D8"/>
    <mergeCell ref="C5:C6"/>
    <mergeCell ref="D5:D6"/>
    <mergeCell ref="I5:I6"/>
    <mergeCell ref="H5:H6"/>
    <mergeCell ref="H7:H8"/>
    <mergeCell ref="G17:G18"/>
    <mergeCell ref="H9:H10"/>
    <mergeCell ref="I7:I8"/>
    <mergeCell ref="I13:I14"/>
    <mergeCell ref="J13:J14"/>
    <mergeCell ref="J15:J16"/>
    <mergeCell ref="I15:I16"/>
    <mergeCell ref="H15:H16"/>
    <mergeCell ref="I9:I10"/>
    <mergeCell ref="J9:J10"/>
    <mergeCell ref="H27:H28"/>
    <mergeCell ref="D11:D12"/>
    <mergeCell ref="I11:I12"/>
    <mergeCell ref="G13:G14"/>
    <mergeCell ref="C13:C14"/>
    <mergeCell ref="D13:D14"/>
    <mergeCell ref="C17:C18"/>
    <mergeCell ref="D17:D18"/>
    <mergeCell ref="G15:G16"/>
    <mergeCell ref="D15:D16"/>
    <mergeCell ref="C21:C22"/>
    <mergeCell ref="D21:D22"/>
    <mergeCell ref="I21:I22"/>
    <mergeCell ref="J21:J22"/>
    <mergeCell ref="G21:G22"/>
    <mergeCell ref="G23:G24"/>
    <mergeCell ref="H21:H22"/>
    <mergeCell ref="H23:H24"/>
    <mergeCell ref="M27:M28"/>
    <mergeCell ref="J17:J18"/>
    <mergeCell ref="M5:M6"/>
    <mergeCell ref="M33:M34"/>
    <mergeCell ref="M35:M36"/>
    <mergeCell ref="D19:D20"/>
    <mergeCell ref="J29:J30"/>
    <mergeCell ref="G29:G30"/>
    <mergeCell ref="H29:H30"/>
    <mergeCell ref="J27:J28"/>
    <mergeCell ref="C35:C36"/>
    <mergeCell ref="D35:D36"/>
    <mergeCell ref="I35:I36"/>
    <mergeCell ref="J35:J36"/>
    <mergeCell ref="G25:G26"/>
    <mergeCell ref="G31:G32"/>
    <mergeCell ref="J31:J32"/>
    <mergeCell ref="G27:G28"/>
    <mergeCell ref="I25:I26"/>
    <mergeCell ref="J25:J26"/>
    <mergeCell ref="L1:N1"/>
    <mergeCell ref="G35:G36"/>
    <mergeCell ref="J5:J6"/>
    <mergeCell ref="J7:J8"/>
    <mergeCell ref="J11:J12"/>
    <mergeCell ref="G7:G8"/>
    <mergeCell ref="G9:G10"/>
    <mergeCell ref="G11:G12"/>
    <mergeCell ref="G5:G6"/>
    <mergeCell ref="I17:I18"/>
    <mergeCell ref="B67:B68"/>
    <mergeCell ref="C67:C68"/>
    <mergeCell ref="D67:D68"/>
    <mergeCell ref="G67:G68"/>
    <mergeCell ref="H67:H68"/>
    <mergeCell ref="I67:I68"/>
    <mergeCell ref="J67:J68"/>
    <mergeCell ref="M67:M68"/>
    <mergeCell ref="B69:B70"/>
    <mergeCell ref="C69:C70"/>
    <mergeCell ref="D69:D70"/>
    <mergeCell ref="G69:G70"/>
    <mergeCell ref="H69:H70"/>
    <mergeCell ref="I69:I70"/>
    <mergeCell ref="J69:J70"/>
    <mergeCell ref="M69:M70"/>
    <mergeCell ref="J71:J72"/>
    <mergeCell ref="M71:M72"/>
    <mergeCell ref="B71:B72"/>
    <mergeCell ref="C71:C72"/>
    <mergeCell ref="D71:D72"/>
    <mergeCell ref="G71:G72"/>
    <mergeCell ref="H71:H72"/>
    <mergeCell ref="I71:I72"/>
  </mergeCells>
  <conditionalFormatting sqref="E7:F7 K7:L7">
    <cfRule type="expression" priority="22" dxfId="59" stopIfTrue="1">
      <formula>ISBLANK(E7:F66)</formula>
    </cfRule>
  </conditionalFormatting>
  <conditionalFormatting sqref="J3">
    <cfRule type="expression" priority="9" dxfId="60" stopIfTrue="1">
      <formula>L65483</formula>
    </cfRule>
  </conditionalFormatting>
  <conditionalFormatting sqref="H7:H66">
    <cfRule type="cellIs" priority="8" dxfId="60" operator="equal" stopIfTrue="1">
      <formula>$J$3</formula>
    </cfRule>
  </conditionalFormatting>
  <conditionalFormatting sqref="B7:B66">
    <cfRule type="cellIs" priority="7" dxfId="60" operator="equal" stopIfTrue="1">
      <formula>$J$3</formula>
    </cfRule>
  </conditionalFormatting>
  <conditionalFormatting sqref="E8:F66 K8:L66">
    <cfRule type="expression" priority="26" dxfId="59" stopIfTrue="1">
      <formula>ISBLANK(E8:F73)</formula>
    </cfRule>
  </conditionalFormatting>
  <conditionalFormatting sqref="H67:H72">
    <cfRule type="cellIs" priority="4" dxfId="60" operator="equal" stopIfTrue="1">
      <formula>$J$3</formula>
    </cfRule>
  </conditionalFormatting>
  <conditionalFormatting sqref="B67:B72">
    <cfRule type="cellIs" priority="3" dxfId="60" operator="equal" stopIfTrue="1">
      <formula>$J$3</formula>
    </cfRule>
  </conditionalFormatting>
  <conditionalFormatting sqref="E67:F72 K67:L72">
    <cfRule type="expression" priority="5" dxfId="59" stopIfTrue="1">
      <formula>ISBLANK(E67:F132)</formula>
    </cfRule>
  </conditionalFormatting>
  <dataValidations count="8">
    <dataValidation type="list" allowBlank="1" showInputMessage="1" showErrorMessage="1" sqref="M7:M36 G7:G36">
      <formula1>$G$92:$G$97</formula1>
    </dataValidation>
    <dataValidation type="list" allowBlank="1" showInputMessage="1" showErrorMessage="1" sqref="M37:M72 G37:G72">
      <formula1>$G$54:$G$59</formula1>
    </dataValidation>
    <dataValidation type="custom" allowBlank="1" showInputMessage="1" showErrorMessage="1" errorTitle="入力不可" error="推薦点数を超えています。ご確認ください。" sqref="E7 E9 E11 E13 E15 E17 E19 E21 E23 E25 E27 E29 E31 E33 E35 E37 E39 E41 E43 E45 E47 E49 E51 E53 E55 E57 E59 E61 E63 E65 K7 K9 K11 K13 K15 K17 K19 K21 K23 K25 K27 K29 K31 K33 K35 K37 K39 K41 K43 K45 K47 K49 K51 K53 K55 K57 K59 K61 K63 K65 E67 E69 E71 K67 K69 K71">
      <formula1>B7&lt;=$J$3</formula1>
    </dataValidation>
    <dataValidation type="custom" allowBlank="1" showInputMessage="1" showErrorMessage="1" errorTitle="入力不可" error="推薦点数を超えています。ご確認ください。" sqref="F7 F9 F11 F13 F15 F17 F19 F21 F23 F25 F27 F29 F31 F33 F35 F37 F39 F41 F43 F45 F47 F49 F51 F53 F55 F57 F59 F61 F63 F65 L7 L9 L11 L13 L15 L17 L19 L21 L23 L25 L27 L29 L31 L33 L35 L37 L39 L41 L43 L45 L47 L49 L51 L53 L55 L57 L59 L61 L63 L65 F67 F69 F71 L67 L69 L71">
      <formula1>B7&lt;=$J$3</formula1>
    </dataValidation>
    <dataValidation type="custom" allowBlank="1" showInputMessage="1" showErrorMessage="1" errorTitle="入力不可" error="推薦点数を超えています。ご確認ください。" sqref="E8 E10 E12 E14 E16 E18 E20 E22 E24 E26 E28 E30 E32 E34 E36 E38 E40 E42 E44 E46 E48 E50 E52 E54 E56 E58 E60 E62 E64 K66 K8 K10 K12 K14 K16 K18 K20 K22 K24 K26 K28 K30 K32 K34 K36 K38 K40 K42 K44 K46 K48 K50 K52 K54 K56 K58 K60 K62 K64 E66 E68 E70 K72 K68 K70 E72">
      <formula1>B7&lt;=$J$3</formula1>
    </dataValidation>
    <dataValidation type="custom" allowBlank="1" showInputMessage="1" showErrorMessage="1" errorTitle="入力不可" error="推薦点数を超えています。ご確認ください。" sqref="F8 F10 F12 F14 F16 F18 F20 F22 F24 F26 F28 F30 F32 F34 F36 F38 F40 F42 F44 F46 F48 F50 F52 F54 F56 F58 F60 F62 F64 L66 L8 L10 L12 L14 L16 L18 L20 L22 L24 L26 L28 L30 L32 L34 L36 L38 L40 L42 L44 L46 L48 L50 L52 L54 L56 L58 L60 L62 L64 F66 F68 F70 L72 L68 L70 F72">
      <formula1>B7&lt;=$J$3</formula1>
    </dataValidation>
    <dataValidation type="list" allowBlank="1" showInputMessage="1" showErrorMessage="1" sqref="N3">
      <formula1>"最優秀賞,優秀賞,奨励賞,―"</formula1>
    </dataValidation>
    <dataValidation type="list" allowBlank="1" showInputMessage="1" sqref="B1">
      <formula1>$O$2:$O$22</formula1>
    </dataValidation>
  </dataValidations>
  <printOptions/>
  <pageMargins left="0.3937007874015748" right="0.3937007874015748" top="0.3937007874015748" bottom="0" header="0.1968503937007874" footer="0.1968503937007874"/>
  <pageSetup horizontalDpi="300" verticalDpi="300" orientation="portrait" paperSize="9" scale="39" r:id="rId1"/>
</worksheet>
</file>

<file path=xl/worksheets/sheet5.xml><?xml version="1.0" encoding="utf-8"?>
<worksheet xmlns="http://schemas.openxmlformats.org/spreadsheetml/2006/main" xmlns:r="http://schemas.openxmlformats.org/officeDocument/2006/relationships">
  <sheetPr codeName="Sheet4">
    <tabColor rgb="FF0070C0"/>
    <pageSetUpPr fitToPage="1"/>
  </sheetPr>
  <dimension ref="B1:BI42"/>
  <sheetViews>
    <sheetView zoomScale="75" zoomScaleNormal="75" zoomScalePageLayoutView="0" workbookViewId="0" topLeftCell="A1">
      <selection activeCell="H20" sqref="H20:K20"/>
    </sheetView>
  </sheetViews>
  <sheetFormatPr defaultColWidth="3.625" defaultRowHeight="19.5" customHeight="1"/>
  <cols>
    <col min="1" max="1" width="3.625" style="0" customWidth="1"/>
    <col min="2" max="2" width="4.875" style="0" customWidth="1"/>
    <col min="3" max="3" width="6.00390625" style="0" customWidth="1"/>
    <col min="4" max="37" width="3.625" style="0" customWidth="1"/>
    <col min="38" max="41" width="4.00390625" style="0" customWidth="1"/>
    <col min="42" max="42" width="3.625" style="0" customWidth="1"/>
    <col min="43" max="43" width="5.25390625" style="0" customWidth="1"/>
    <col min="44" max="47" width="3.625" style="0" customWidth="1"/>
    <col min="48" max="48" width="4.50390625" style="0" customWidth="1"/>
  </cols>
  <sheetData>
    <row r="1" spans="3:50" ht="30.75" customHeight="1" thickBot="1">
      <c r="C1" s="192" t="s">
        <v>123</v>
      </c>
      <c r="D1" s="171"/>
      <c r="E1" s="171"/>
      <c r="F1" s="171"/>
      <c r="G1" s="192" t="s">
        <v>114</v>
      </c>
      <c r="H1" s="171"/>
      <c r="I1" s="171"/>
      <c r="J1" s="171"/>
      <c r="K1" s="171"/>
      <c r="L1" s="171"/>
      <c r="M1" s="171"/>
      <c r="N1" s="171"/>
      <c r="O1" s="171"/>
      <c r="P1" s="171"/>
      <c r="Q1" s="171"/>
      <c r="R1" s="171"/>
      <c r="S1" s="171"/>
      <c r="T1" s="171"/>
      <c r="U1" s="171"/>
      <c r="V1" s="171"/>
      <c r="W1" s="171"/>
      <c r="X1" s="171"/>
      <c r="Y1" s="171"/>
      <c r="Z1" s="171"/>
      <c r="AA1" s="171"/>
      <c r="AB1" s="171"/>
      <c r="AC1" s="171"/>
      <c r="AD1" s="171"/>
      <c r="AE1" s="171"/>
      <c r="AI1" s="356" t="s">
        <v>112</v>
      </c>
      <c r="AJ1" s="357"/>
      <c r="AK1" s="357"/>
      <c r="AL1" s="357"/>
      <c r="AM1" s="358"/>
      <c r="AN1" s="356" t="s">
        <v>113</v>
      </c>
      <c r="AO1" s="357"/>
      <c r="AP1" s="357"/>
      <c r="AQ1" s="357"/>
      <c r="AR1" s="357"/>
      <c r="AS1" s="357"/>
      <c r="AT1" s="357"/>
      <c r="AU1" s="357"/>
      <c r="AV1" s="358"/>
      <c r="AW1" s="409" t="s">
        <v>44</v>
      </c>
      <c r="AX1" s="409"/>
    </row>
    <row r="2" spans="3:50" ht="30.75" customHeight="1" thickBot="1">
      <c r="C2" s="22"/>
      <c r="D2" s="114"/>
      <c r="E2" s="114"/>
      <c r="F2" s="114"/>
      <c r="G2" s="495" t="s">
        <v>157</v>
      </c>
      <c r="H2" s="495"/>
      <c r="I2" s="495"/>
      <c r="J2" s="495"/>
      <c r="K2" s="495"/>
      <c r="L2" s="495"/>
      <c r="M2" s="495"/>
      <c r="N2" s="495"/>
      <c r="O2" s="495"/>
      <c r="P2" s="495"/>
      <c r="Q2" s="495"/>
      <c r="R2" s="495"/>
      <c r="S2" s="495"/>
      <c r="T2" s="495"/>
      <c r="U2" s="495"/>
      <c r="V2" s="495"/>
      <c r="W2" s="495"/>
      <c r="X2" s="495"/>
      <c r="Y2" s="495"/>
      <c r="Z2" s="495"/>
      <c r="AA2" s="495"/>
      <c r="AB2" s="495"/>
      <c r="AC2" s="495"/>
      <c r="AD2" s="495"/>
      <c r="AE2" s="22"/>
      <c r="AF2" s="22"/>
      <c r="AG2" s="22"/>
      <c r="AH2" s="22"/>
      <c r="AI2" s="22"/>
      <c r="AJ2" s="22"/>
      <c r="AK2" s="22"/>
      <c r="AL2" s="22"/>
      <c r="AM2" s="22"/>
      <c r="AN2" s="22"/>
      <c r="AO2" s="78"/>
      <c r="AP2" s="140"/>
      <c r="AQ2" s="140"/>
      <c r="AW2" s="410"/>
      <c r="AX2" s="410"/>
    </row>
    <row r="3" spans="2:52" ht="19.5" customHeight="1" thickTop="1">
      <c r="B3" s="390" t="s">
        <v>152</v>
      </c>
      <c r="C3" s="116"/>
      <c r="D3" s="514" t="s">
        <v>22</v>
      </c>
      <c r="E3" s="515"/>
      <c r="F3" s="172" t="s">
        <v>72</v>
      </c>
      <c r="G3" s="446"/>
      <c r="H3" s="446"/>
      <c r="I3" s="446"/>
      <c r="J3" s="173" t="s">
        <v>42</v>
      </c>
      <c r="K3" s="441"/>
      <c r="L3" s="441"/>
      <c r="M3" s="441"/>
      <c r="N3" s="441"/>
      <c r="O3" s="173" t="s">
        <v>73</v>
      </c>
      <c r="P3" s="173"/>
      <c r="Q3" s="173"/>
      <c r="R3" s="173"/>
      <c r="S3" s="173"/>
      <c r="T3" s="174"/>
      <c r="U3" s="175"/>
      <c r="V3" s="162"/>
      <c r="W3" s="176"/>
      <c r="X3" s="141"/>
      <c r="Y3" s="423" t="s">
        <v>186</v>
      </c>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5"/>
      <c r="AZ3" s="193" t="s">
        <v>115</v>
      </c>
    </row>
    <row r="4" spans="2:52" ht="19.5" customHeight="1" thickBot="1">
      <c r="B4" s="512"/>
      <c r="C4" s="22"/>
      <c r="D4" s="516"/>
      <c r="E4" s="517"/>
      <c r="F4" s="177"/>
      <c r="G4" s="127"/>
      <c r="H4" s="127"/>
      <c r="I4" s="127"/>
      <c r="J4" s="127"/>
      <c r="K4" s="127"/>
      <c r="L4" s="127"/>
      <c r="M4" s="127"/>
      <c r="N4" s="127"/>
      <c r="O4" s="127"/>
      <c r="P4" s="127"/>
      <c r="Q4" s="127"/>
      <c r="R4" s="127"/>
      <c r="S4" s="127"/>
      <c r="T4" s="178"/>
      <c r="U4" s="175"/>
      <c r="V4" s="176"/>
      <c r="W4" s="176"/>
      <c r="X4" s="141"/>
      <c r="Y4" s="426"/>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8"/>
      <c r="AZ4" s="193" t="s">
        <v>116</v>
      </c>
    </row>
    <row r="5" spans="2:52" ht="19.5" customHeight="1">
      <c r="B5" s="512"/>
      <c r="C5" s="231" t="s">
        <v>98</v>
      </c>
      <c r="D5" s="509"/>
      <c r="E5" s="510"/>
      <c r="F5" s="177"/>
      <c r="G5" s="439"/>
      <c r="H5" s="439"/>
      <c r="I5" s="439"/>
      <c r="J5" s="439"/>
      <c r="K5" s="439"/>
      <c r="L5" s="439"/>
      <c r="M5" s="439"/>
      <c r="N5" s="439"/>
      <c r="O5" s="439"/>
      <c r="P5" s="439"/>
      <c r="Q5" s="439"/>
      <c r="R5" s="439"/>
      <c r="S5" s="439"/>
      <c r="T5" s="440"/>
      <c r="U5" s="175"/>
      <c r="V5" s="128"/>
      <c r="W5" s="128"/>
      <c r="X5" s="22"/>
      <c r="Y5" s="429" t="s">
        <v>185</v>
      </c>
      <c r="Z5" s="430"/>
      <c r="AA5" s="430"/>
      <c r="AB5" s="430"/>
      <c r="AC5" s="430"/>
      <c r="AD5" s="430"/>
      <c r="AE5" s="430"/>
      <c r="AF5" s="430"/>
      <c r="AG5" s="430"/>
      <c r="AH5" s="430"/>
      <c r="AI5" s="430"/>
      <c r="AJ5" s="430"/>
      <c r="AK5" s="430"/>
      <c r="AL5" s="430"/>
      <c r="AM5" s="430"/>
      <c r="AN5" s="430"/>
      <c r="AO5" s="430"/>
      <c r="AP5" s="430"/>
      <c r="AQ5" s="430"/>
      <c r="AR5" s="430"/>
      <c r="AS5" s="430"/>
      <c r="AT5" s="430"/>
      <c r="AU5" s="430"/>
      <c r="AV5" s="430"/>
      <c r="AW5" s="430"/>
      <c r="AX5" s="431"/>
      <c r="AZ5" s="193" t="s">
        <v>117</v>
      </c>
    </row>
    <row r="6" spans="2:52" ht="19.5" customHeight="1" thickBot="1">
      <c r="B6" s="512"/>
      <c r="C6" s="22"/>
      <c r="D6" s="507" t="s">
        <v>4</v>
      </c>
      <c r="E6" s="508"/>
      <c r="F6" s="179" t="s">
        <v>79</v>
      </c>
      <c r="G6" s="180"/>
      <c r="H6" s="180"/>
      <c r="I6" s="444"/>
      <c r="J6" s="444"/>
      <c r="K6" s="444"/>
      <c r="L6" s="444"/>
      <c r="M6" s="444"/>
      <c r="N6" s="444"/>
      <c r="O6" s="444"/>
      <c r="P6" s="444"/>
      <c r="Q6" s="444"/>
      <c r="R6" s="444"/>
      <c r="S6" s="444"/>
      <c r="T6" s="445"/>
      <c r="U6" s="175"/>
      <c r="V6" s="128"/>
      <c r="W6" s="128"/>
      <c r="X6" s="22"/>
      <c r="Y6" s="432"/>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c r="AZ6" s="193" t="s">
        <v>118</v>
      </c>
    </row>
    <row r="7" spans="2:52" ht="40.5" customHeight="1">
      <c r="B7" s="512"/>
      <c r="C7" s="22"/>
      <c r="D7" s="509"/>
      <c r="E7" s="510"/>
      <c r="F7" s="421"/>
      <c r="G7" s="422"/>
      <c r="H7" s="442" t="s">
        <v>160</v>
      </c>
      <c r="I7" s="442"/>
      <c r="J7" s="422"/>
      <c r="K7" s="422"/>
      <c r="L7" s="422"/>
      <c r="M7" s="422"/>
      <c r="N7" s="422"/>
      <c r="O7" s="422"/>
      <c r="P7" s="422"/>
      <c r="Q7" s="422"/>
      <c r="R7" s="442" t="s">
        <v>153</v>
      </c>
      <c r="S7" s="442"/>
      <c r="T7" s="443"/>
      <c r="U7" s="175"/>
      <c r="V7" s="128"/>
      <c r="W7" s="420" t="s">
        <v>164</v>
      </c>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Z7" s="193" t="s">
        <v>119</v>
      </c>
    </row>
    <row r="8" spans="2:52" ht="19.5" customHeight="1">
      <c r="B8" s="512"/>
      <c r="C8" s="117"/>
      <c r="D8" s="507" t="s">
        <v>21</v>
      </c>
      <c r="E8" s="508"/>
      <c r="F8" s="179" t="s">
        <v>79</v>
      </c>
      <c r="G8" s="180"/>
      <c r="H8" s="180"/>
      <c r="I8" s="435"/>
      <c r="J8" s="435"/>
      <c r="K8" s="435"/>
      <c r="L8" s="435"/>
      <c r="M8" s="435"/>
      <c r="N8" s="435"/>
      <c r="O8" s="435"/>
      <c r="P8" s="435"/>
      <c r="Q8" s="435"/>
      <c r="R8" s="435"/>
      <c r="S8" s="435"/>
      <c r="T8" s="436"/>
      <c r="U8" s="175"/>
      <c r="V8" s="128"/>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Z8" s="193" t="s">
        <v>120</v>
      </c>
    </row>
    <row r="9" spans="2:52" ht="40.5" customHeight="1">
      <c r="B9" s="512"/>
      <c r="C9" s="22"/>
      <c r="D9" s="509"/>
      <c r="E9" s="510"/>
      <c r="F9" s="177"/>
      <c r="G9" s="181"/>
      <c r="H9" s="182"/>
      <c r="I9" s="406"/>
      <c r="J9" s="406"/>
      <c r="K9" s="406"/>
      <c r="L9" s="406"/>
      <c r="M9" s="406"/>
      <c r="N9" s="406"/>
      <c r="O9" s="406"/>
      <c r="P9" s="406"/>
      <c r="Q9" s="406"/>
      <c r="R9" s="406"/>
      <c r="S9" s="406"/>
      <c r="T9" s="407"/>
      <c r="U9" s="175"/>
      <c r="V9" s="128"/>
      <c r="W9" s="248" t="s">
        <v>30</v>
      </c>
      <c r="X9" s="248"/>
      <c r="Y9" s="248"/>
      <c r="Z9" s="511" t="s">
        <v>177</v>
      </c>
      <c r="AA9" s="511"/>
      <c r="AB9" s="511"/>
      <c r="AC9" s="511"/>
      <c r="AD9" s="511"/>
      <c r="AE9" s="511"/>
      <c r="AF9" s="511"/>
      <c r="AG9" s="511"/>
      <c r="AH9" s="511"/>
      <c r="AI9" s="511"/>
      <c r="AJ9" s="511"/>
      <c r="AK9" s="511"/>
      <c r="AL9" s="511"/>
      <c r="AM9" s="511"/>
      <c r="AN9" s="511"/>
      <c r="AO9" s="511"/>
      <c r="AP9" s="511"/>
      <c r="AQ9" s="511"/>
      <c r="AR9" s="511"/>
      <c r="AS9" s="511"/>
      <c r="AT9" s="511"/>
      <c r="AU9" s="511"/>
      <c r="AV9" s="511"/>
      <c r="AW9" s="511"/>
      <c r="AZ9" s="193" t="s">
        <v>121</v>
      </c>
    </row>
    <row r="10" spans="2:61" ht="19.5" customHeight="1">
      <c r="B10" s="512"/>
      <c r="C10" s="117"/>
      <c r="D10" s="502" t="s">
        <v>7</v>
      </c>
      <c r="E10" s="501"/>
      <c r="F10" s="183" t="s">
        <v>25</v>
      </c>
      <c r="G10" s="184"/>
      <c r="H10" s="184"/>
      <c r="I10" s="184"/>
      <c r="J10" s="184"/>
      <c r="K10" s="184"/>
      <c r="L10" s="184"/>
      <c r="M10" s="184"/>
      <c r="N10" s="184"/>
      <c r="O10" s="184"/>
      <c r="P10" s="184"/>
      <c r="Q10" s="184"/>
      <c r="R10" s="184"/>
      <c r="S10" s="184"/>
      <c r="T10" s="185"/>
      <c r="U10" s="175"/>
      <c r="V10" s="128"/>
      <c r="W10" s="128"/>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Y10" s="139"/>
      <c r="AZ10" s="193" t="s">
        <v>122</v>
      </c>
      <c r="BA10" s="139"/>
      <c r="BB10" s="139"/>
      <c r="BC10" s="139"/>
      <c r="BD10" s="139"/>
      <c r="BE10" s="139"/>
      <c r="BF10" s="139"/>
      <c r="BG10" s="139"/>
      <c r="BH10" s="139"/>
      <c r="BI10" s="139"/>
    </row>
    <row r="11" spans="2:61" ht="19.5" customHeight="1">
      <c r="B11" s="512"/>
      <c r="C11" s="22"/>
      <c r="D11" s="503"/>
      <c r="E11" s="504"/>
      <c r="F11" s="186"/>
      <c r="G11" s="364"/>
      <c r="H11" s="364"/>
      <c r="I11" s="364"/>
      <c r="J11" s="364"/>
      <c r="K11" s="187" t="s">
        <v>42</v>
      </c>
      <c r="L11" s="364"/>
      <c r="M11" s="364"/>
      <c r="N11" s="364"/>
      <c r="O11" s="364"/>
      <c r="P11" s="187" t="s">
        <v>42</v>
      </c>
      <c r="Q11" s="364"/>
      <c r="R11" s="364"/>
      <c r="S11" s="364"/>
      <c r="T11" s="380"/>
      <c r="U11" s="175"/>
      <c r="V11" s="128"/>
      <c r="W11" s="128"/>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Y11" s="139"/>
      <c r="AZ11" s="193" t="s">
        <v>123</v>
      </c>
      <c r="BA11" s="139"/>
      <c r="BB11" s="139"/>
      <c r="BC11" s="139"/>
      <c r="BD11" s="139"/>
      <c r="BE11" s="139"/>
      <c r="BF11" s="139"/>
      <c r="BG11" s="139"/>
      <c r="BH11" s="139"/>
      <c r="BI11" s="139"/>
    </row>
    <row r="12" spans="2:61" ht="19.5" customHeight="1">
      <c r="B12" s="512"/>
      <c r="C12" s="22"/>
      <c r="D12" s="502" t="s">
        <v>23</v>
      </c>
      <c r="E12" s="501"/>
      <c r="F12" s="183" t="s">
        <v>25</v>
      </c>
      <c r="G12" s="188"/>
      <c r="H12" s="188"/>
      <c r="I12" s="188"/>
      <c r="J12" s="188"/>
      <c r="K12" s="188"/>
      <c r="L12" s="188"/>
      <c r="M12" s="188"/>
      <c r="N12" s="188"/>
      <c r="O12" s="188"/>
      <c r="P12" s="188"/>
      <c r="Q12" s="188"/>
      <c r="R12" s="188"/>
      <c r="S12" s="188"/>
      <c r="T12" s="189"/>
      <c r="U12" s="175"/>
      <c r="V12" s="128"/>
      <c r="W12" s="119" t="s">
        <v>49</v>
      </c>
      <c r="Z12" s="22"/>
      <c r="AW12" s="139"/>
      <c r="AY12" s="139"/>
      <c r="AZ12" s="193" t="s">
        <v>124</v>
      </c>
      <c r="BA12" s="139"/>
      <c r="BB12" s="139"/>
      <c r="BC12" s="139"/>
      <c r="BD12" s="139"/>
      <c r="BE12" s="139"/>
      <c r="BF12" s="139"/>
      <c r="BG12" s="139"/>
      <c r="BH12" s="139"/>
      <c r="BI12" s="139"/>
    </row>
    <row r="13" spans="2:50" ht="19.5" customHeight="1" thickBot="1">
      <c r="B13" s="512"/>
      <c r="C13" s="22"/>
      <c r="D13" s="505"/>
      <c r="E13" s="506"/>
      <c r="F13" s="190"/>
      <c r="G13" s="365"/>
      <c r="H13" s="365"/>
      <c r="I13" s="365"/>
      <c r="J13" s="365"/>
      <c r="K13" s="191" t="s">
        <v>42</v>
      </c>
      <c r="L13" s="365"/>
      <c r="M13" s="365"/>
      <c r="N13" s="365"/>
      <c r="O13" s="365"/>
      <c r="P13" s="191" t="s">
        <v>42</v>
      </c>
      <c r="Q13" s="365"/>
      <c r="R13" s="365"/>
      <c r="S13" s="365"/>
      <c r="T13" s="366"/>
      <c r="U13" s="175"/>
      <c r="V13" s="128"/>
      <c r="W13" s="128"/>
      <c r="Z13" s="124" t="s">
        <v>50</v>
      </c>
      <c r="AB13" s="120"/>
      <c r="AC13" s="120"/>
      <c r="AD13" s="120"/>
      <c r="AE13" s="120"/>
      <c r="AF13" s="120"/>
      <c r="AG13" s="121" t="s">
        <v>5</v>
      </c>
      <c r="AI13" s="124"/>
      <c r="AJ13" s="124"/>
      <c r="AK13" s="124"/>
      <c r="AL13" s="124"/>
      <c r="AM13" s="124"/>
      <c r="AN13" s="124"/>
      <c r="AO13" s="124"/>
      <c r="AP13" s="124"/>
      <c r="AQ13" s="124"/>
      <c r="AR13" s="64"/>
      <c r="AS13" s="64"/>
      <c r="AX13" s="193" t="s">
        <v>125</v>
      </c>
    </row>
    <row r="14" spans="2:50" ht="19.5" customHeight="1" thickTop="1">
      <c r="B14" s="512"/>
      <c r="C14" s="22"/>
      <c r="D14" s="181"/>
      <c r="E14" s="181"/>
      <c r="F14" s="127"/>
      <c r="G14" s="125"/>
      <c r="H14" s="125"/>
      <c r="I14" s="125"/>
      <c r="J14" s="126"/>
      <c r="K14" s="126"/>
      <c r="L14" s="126"/>
      <c r="M14" s="125"/>
      <c r="N14" s="125"/>
      <c r="O14" s="125"/>
      <c r="P14" s="126"/>
      <c r="Q14" s="125"/>
      <c r="R14" s="125"/>
      <c r="S14" s="228"/>
      <c r="U14" s="127"/>
      <c r="V14" s="128"/>
      <c r="W14" s="128"/>
      <c r="Z14" s="120"/>
      <c r="AA14" s="120"/>
      <c r="AB14" s="120"/>
      <c r="AC14" s="120"/>
      <c r="AD14" s="120"/>
      <c r="AE14" s="120"/>
      <c r="AF14" s="120"/>
      <c r="AG14" s="121" t="s">
        <v>6</v>
      </c>
      <c r="AJ14" s="124"/>
      <c r="AK14" s="124"/>
      <c r="AL14" s="124"/>
      <c r="AM14" s="124"/>
      <c r="AN14" s="124"/>
      <c r="AO14" s="124"/>
      <c r="AP14" s="124"/>
      <c r="AQ14" s="124"/>
      <c r="AR14" s="22"/>
      <c r="AS14" s="65"/>
      <c r="AT14" s="12"/>
      <c r="AU14" s="12"/>
      <c r="AV14" s="12"/>
      <c r="AX14" s="193" t="s">
        <v>126</v>
      </c>
    </row>
    <row r="15" spans="2:50" ht="19.5" customHeight="1">
      <c r="B15" s="512"/>
      <c r="C15" s="22"/>
      <c r="D15" s="181"/>
      <c r="E15" s="181"/>
      <c r="F15" s="127"/>
      <c r="G15" s="125"/>
      <c r="H15" s="125"/>
      <c r="I15" s="125"/>
      <c r="J15" s="126"/>
      <c r="K15" s="126"/>
      <c r="L15" s="126"/>
      <c r="M15" s="125"/>
      <c r="N15" s="125"/>
      <c r="O15" s="125"/>
      <c r="P15" s="126"/>
      <c r="Q15" s="125"/>
      <c r="R15" s="125"/>
      <c r="S15" s="229" t="s">
        <v>159</v>
      </c>
      <c r="T15" s="125"/>
      <c r="U15" s="127"/>
      <c r="V15" s="128"/>
      <c r="W15" s="128"/>
      <c r="Z15" s="120"/>
      <c r="AA15" s="120"/>
      <c r="AB15" s="120"/>
      <c r="AC15" s="120"/>
      <c r="AD15" s="120"/>
      <c r="AE15" s="120"/>
      <c r="AF15" s="120"/>
      <c r="AG15" s="121" t="s">
        <v>104</v>
      </c>
      <c r="AJ15" s="22"/>
      <c r="AK15" s="22"/>
      <c r="AL15" s="22"/>
      <c r="AM15" s="22"/>
      <c r="AN15" s="22"/>
      <c r="AO15" s="22"/>
      <c r="AP15" s="22"/>
      <c r="AQ15" s="22"/>
      <c r="AR15" s="22"/>
      <c r="AS15" s="100"/>
      <c r="AX15" s="193" t="s">
        <v>127</v>
      </c>
    </row>
    <row r="16" spans="2:50" ht="19.5" customHeight="1">
      <c r="B16" s="512"/>
      <c r="C16" s="22"/>
      <c r="D16" s="181"/>
      <c r="E16" s="181"/>
      <c r="F16" s="127"/>
      <c r="G16" s="125"/>
      <c r="H16" s="125"/>
      <c r="I16" s="125"/>
      <c r="J16" s="126"/>
      <c r="K16" s="126"/>
      <c r="L16" s="126"/>
      <c r="M16" s="125"/>
      <c r="N16" s="125"/>
      <c r="O16" s="125"/>
      <c r="P16" s="126"/>
      <c r="Q16" s="125"/>
      <c r="R16" s="125"/>
      <c r="S16" s="125"/>
      <c r="T16" s="125"/>
      <c r="U16" s="127"/>
      <c r="V16" s="128"/>
      <c r="W16" s="128"/>
      <c r="Y16" s="120"/>
      <c r="Z16" s="120"/>
      <c r="AA16" s="120"/>
      <c r="AB16" s="120"/>
      <c r="AC16" s="120"/>
      <c r="AD16" s="120"/>
      <c r="AE16" s="120"/>
      <c r="AF16" s="129" t="s">
        <v>105</v>
      </c>
      <c r="AG16" s="247" t="s">
        <v>170</v>
      </c>
      <c r="AJ16" s="130"/>
      <c r="AK16" s="130"/>
      <c r="AL16" s="130"/>
      <c r="AM16" s="130"/>
      <c r="AN16" s="130"/>
      <c r="AO16" s="130"/>
      <c r="AP16" s="130"/>
      <c r="AQ16" s="130"/>
      <c r="AR16" s="130"/>
      <c r="AX16" s="193" t="s">
        <v>128</v>
      </c>
    </row>
    <row r="17" spans="2:50" ht="19.5" customHeight="1">
      <c r="B17" s="512"/>
      <c r="C17" s="22"/>
      <c r="D17" s="181"/>
      <c r="E17" s="181"/>
      <c r="F17" s="127"/>
      <c r="G17" s="125"/>
      <c r="H17" s="125"/>
      <c r="I17" s="125"/>
      <c r="J17" s="126"/>
      <c r="K17" s="126"/>
      <c r="L17" s="126"/>
      <c r="M17" s="125"/>
      <c r="N17" s="125"/>
      <c r="O17" s="125"/>
      <c r="P17" s="126"/>
      <c r="Q17" s="125"/>
      <c r="R17" s="125"/>
      <c r="S17" s="125"/>
      <c r="T17" s="125"/>
      <c r="U17" s="127"/>
      <c r="V17" s="128"/>
      <c r="W17" s="128"/>
      <c r="AX17" s="193" t="s">
        <v>129</v>
      </c>
    </row>
    <row r="18" spans="2:50" ht="19.5" customHeight="1">
      <c r="B18" s="512"/>
      <c r="C18" s="22"/>
      <c r="D18" s="374" t="s">
        <v>106</v>
      </c>
      <c r="E18" s="375"/>
      <c r="F18" s="375"/>
      <c r="G18" s="376"/>
      <c r="H18" s="374" t="s">
        <v>9</v>
      </c>
      <c r="I18" s="375"/>
      <c r="J18" s="375"/>
      <c r="K18" s="376"/>
      <c r="L18" s="374" t="s">
        <v>10</v>
      </c>
      <c r="M18" s="375"/>
      <c r="N18" s="375"/>
      <c r="O18" s="376"/>
      <c r="P18" s="374" t="s">
        <v>11</v>
      </c>
      <c r="Q18" s="375"/>
      <c r="R18" s="375"/>
      <c r="S18" s="376"/>
      <c r="T18" s="374" t="s">
        <v>12</v>
      </c>
      <c r="U18" s="375"/>
      <c r="V18" s="375"/>
      <c r="W18" s="376"/>
      <c r="X18" s="384" t="s">
        <v>13</v>
      </c>
      <c r="Y18" s="385"/>
      <c r="Z18" s="385"/>
      <c r="AA18" s="386"/>
      <c r="AB18" s="384" t="s">
        <v>14</v>
      </c>
      <c r="AC18" s="385"/>
      <c r="AD18" s="385"/>
      <c r="AE18" s="386"/>
      <c r="AF18" s="384" t="s">
        <v>15</v>
      </c>
      <c r="AG18" s="385"/>
      <c r="AH18" s="385"/>
      <c r="AI18" s="385"/>
      <c r="AJ18" s="386"/>
      <c r="AK18" s="118"/>
      <c r="AL18" s="118"/>
      <c r="AM18" s="118"/>
      <c r="AN18" s="118"/>
      <c r="AO18" s="118"/>
      <c r="AP18" s="14"/>
      <c r="AX18" s="193" t="s">
        <v>130</v>
      </c>
    </row>
    <row r="19" spans="2:50" ht="19.5" customHeight="1">
      <c r="B19" s="512"/>
      <c r="C19" s="22"/>
      <c r="D19" s="377"/>
      <c r="E19" s="378"/>
      <c r="F19" s="378"/>
      <c r="G19" s="379"/>
      <c r="H19" s="377"/>
      <c r="I19" s="378"/>
      <c r="J19" s="378"/>
      <c r="K19" s="379"/>
      <c r="L19" s="377"/>
      <c r="M19" s="378"/>
      <c r="N19" s="378"/>
      <c r="O19" s="379"/>
      <c r="P19" s="377"/>
      <c r="Q19" s="378"/>
      <c r="R19" s="378"/>
      <c r="S19" s="379"/>
      <c r="T19" s="377"/>
      <c r="U19" s="378"/>
      <c r="V19" s="378"/>
      <c r="W19" s="379"/>
      <c r="X19" s="387"/>
      <c r="Y19" s="388"/>
      <c r="Z19" s="388"/>
      <c r="AA19" s="389"/>
      <c r="AB19" s="387"/>
      <c r="AC19" s="388"/>
      <c r="AD19" s="388"/>
      <c r="AE19" s="389"/>
      <c r="AF19" s="387"/>
      <c r="AG19" s="388"/>
      <c r="AH19" s="388"/>
      <c r="AI19" s="388"/>
      <c r="AJ19" s="389"/>
      <c r="AK19" s="118"/>
      <c r="AL19" s="118"/>
      <c r="AM19" s="118"/>
      <c r="AN19" s="118"/>
      <c r="AO19" s="118"/>
      <c r="AP19" s="14"/>
      <c r="AX19" s="193" t="s">
        <v>131</v>
      </c>
    </row>
    <row r="20" spans="2:50" ht="46.5" customHeight="1">
      <c r="B20" s="512"/>
      <c r="C20" s="198" t="s">
        <v>69</v>
      </c>
      <c r="D20" s="499" t="s">
        <v>53</v>
      </c>
      <c r="E20" s="500"/>
      <c r="F20" s="500"/>
      <c r="G20" s="501"/>
      <c r="H20" s="381"/>
      <c r="I20" s="382"/>
      <c r="J20" s="382"/>
      <c r="K20" s="383"/>
      <c r="L20" s="381"/>
      <c r="M20" s="382"/>
      <c r="N20" s="382"/>
      <c r="O20" s="383"/>
      <c r="P20" s="381"/>
      <c r="Q20" s="382"/>
      <c r="R20" s="382"/>
      <c r="S20" s="383"/>
      <c r="T20" s="381"/>
      <c r="U20" s="382"/>
      <c r="V20" s="382"/>
      <c r="W20" s="383"/>
      <c r="X20" s="381"/>
      <c r="Y20" s="382"/>
      <c r="Z20" s="382"/>
      <c r="AA20" s="383"/>
      <c r="AB20" s="381"/>
      <c r="AC20" s="382"/>
      <c r="AD20" s="382"/>
      <c r="AE20" s="383"/>
      <c r="AF20" s="232" t="s">
        <v>63</v>
      </c>
      <c r="AG20" s="417">
        <f>IF($R$7=$S$15,SUM(H20:S20),SUM(H20:AE20))</f>
        <v>0</v>
      </c>
      <c r="AH20" s="417"/>
      <c r="AI20" s="417"/>
      <c r="AJ20" s="233" t="s">
        <v>27</v>
      </c>
      <c r="AK20" s="14"/>
      <c r="AL20" s="14"/>
      <c r="AM20" s="221" t="s">
        <v>175</v>
      </c>
      <c r="AN20" s="14"/>
      <c r="AO20" s="15"/>
      <c r="AP20" s="14"/>
      <c r="AX20" s="193" t="s">
        <v>132</v>
      </c>
    </row>
    <row r="21" spans="2:50" ht="46.5" customHeight="1">
      <c r="B21" s="512"/>
      <c r="C21" s="198" t="s">
        <v>36</v>
      </c>
      <c r="D21" s="496" t="s">
        <v>17</v>
      </c>
      <c r="E21" s="497"/>
      <c r="F21" s="497"/>
      <c r="G21" s="498"/>
      <c r="H21" s="381"/>
      <c r="I21" s="382"/>
      <c r="J21" s="382"/>
      <c r="K21" s="383"/>
      <c r="L21" s="381"/>
      <c r="M21" s="382"/>
      <c r="N21" s="382"/>
      <c r="O21" s="383"/>
      <c r="P21" s="381"/>
      <c r="Q21" s="382"/>
      <c r="R21" s="382"/>
      <c r="S21" s="383"/>
      <c r="T21" s="381"/>
      <c r="U21" s="382"/>
      <c r="V21" s="382"/>
      <c r="W21" s="383"/>
      <c r="X21" s="381"/>
      <c r="Y21" s="382"/>
      <c r="Z21" s="382"/>
      <c r="AA21" s="383"/>
      <c r="AB21" s="381"/>
      <c r="AC21" s="382"/>
      <c r="AD21" s="382"/>
      <c r="AE21" s="383"/>
      <c r="AF21" s="199"/>
      <c r="AG21" s="450">
        <f>IF($R$7=$S$15,SUM(H21:S21),SUM(H21:AE21))</f>
        <v>0</v>
      </c>
      <c r="AH21" s="450"/>
      <c r="AI21" s="450"/>
      <c r="AJ21" s="200" t="s">
        <v>28</v>
      </c>
      <c r="AK21" s="14"/>
      <c r="AL21" s="14"/>
      <c r="AM21" s="14"/>
      <c r="AN21" s="246" t="s">
        <v>176</v>
      </c>
      <c r="AO21" s="14"/>
      <c r="AP21" s="14"/>
      <c r="AS21" s="245"/>
      <c r="AX21" s="193" t="s">
        <v>134</v>
      </c>
    </row>
    <row r="22" spans="2:43" ht="19.5" customHeight="1">
      <c r="B22" s="512"/>
      <c r="C22" s="142"/>
      <c r="D22" s="118"/>
      <c r="E22" s="118"/>
      <c r="F22" s="118"/>
      <c r="G22" s="118"/>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3"/>
      <c r="AG22" s="144"/>
      <c r="AH22" s="144"/>
      <c r="AI22" s="144"/>
      <c r="AJ22" s="146"/>
      <c r="AK22" s="147"/>
      <c r="AL22" s="14"/>
      <c r="AM22" s="14"/>
      <c r="AN22" s="14"/>
      <c r="AO22" s="14"/>
      <c r="AP22" s="14"/>
      <c r="AQ22" s="14"/>
    </row>
    <row r="23" spans="2:43" ht="19.5" customHeight="1">
      <c r="B23" s="512"/>
      <c r="C23" s="22"/>
      <c r="D23" s="22" t="s">
        <v>26</v>
      </c>
      <c r="E23" s="22"/>
      <c r="F23" s="22"/>
      <c r="G23" s="22"/>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22"/>
      <c r="AM23" s="22"/>
      <c r="AN23" s="22"/>
      <c r="AO23" s="203">
        <f>ROUNDUP($AG$20*0.05,0)</f>
        <v>0</v>
      </c>
      <c r="AQ23" s="13"/>
    </row>
    <row r="24" spans="2:54" ht="19.5" customHeight="1">
      <c r="B24" s="512"/>
      <c r="C24" s="19"/>
      <c r="D24" s="384" t="s">
        <v>106</v>
      </c>
      <c r="E24" s="385"/>
      <c r="F24" s="385"/>
      <c r="G24" s="386"/>
      <c r="H24" s="384" t="s">
        <v>9</v>
      </c>
      <c r="I24" s="385"/>
      <c r="J24" s="385"/>
      <c r="K24" s="386"/>
      <c r="L24" s="384" t="s">
        <v>10</v>
      </c>
      <c r="M24" s="385"/>
      <c r="N24" s="385"/>
      <c r="O24" s="386"/>
      <c r="P24" s="384" t="s">
        <v>11</v>
      </c>
      <c r="Q24" s="385"/>
      <c r="R24" s="385"/>
      <c r="S24" s="386"/>
      <c r="T24" s="384" t="s">
        <v>12</v>
      </c>
      <c r="U24" s="385"/>
      <c r="V24" s="385"/>
      <c r="W24" s="386"/>
      <c r="X24" s="374" t="s">
        <v>13</v>
      </c>
      <c r="Y24" s="375"/>
      <c r="Z24" s="375"/>
      <c r="AA24" s="376"/>
      <c r="AB24" s="374" t="s">
        <v>14</v>
      </c>
      <c r="AC24" s="375"/>
      <c r="AD24" s="375"/>
      <c r="AE24" s="376"/>
      <c r="AF24" s="384" t="s">
        <v>15</v>
      </c>
      <c r="AG24" s="385"/>
      <c r="AH24" s="385"/>
      <c r="AI24" s="385"/>
      <c r="AJ24" s="386"/>
      <c r="AK24" s="411" t="s">
        <v>165</v>
      </c>
      <c r="AL24" s="412"/>
      <c r="AM24" s="412"/>
      <c r="AN24" s="412"/>
      <c r="AO24" s="413"/>
      <c r="AQ24" s="13"/>
      <c r="AU24" s="132"/>
      <c r="AV24" s="19"/>
      <c r="AW24" s="19"/>
      <c r="AX24" s="19"/>
      <c r="AY24" s="133"/>
      <c r="AZ24" s="19"/>
      <c r="BA24" s="19"/>
      <c r="BB24" s="19"/>
    </row>
    <row r="25" spans="2:54" ht="19.5" customHeight="1">
      <c r="B25" s="512"/>
      <c r="C25" s="19"/>
      <c r="D25" s="387"/>
      <c r="E25" s="388"/>
      <c r="F25" s="388"/>
      <c r="G25" s="389"/>
      <c r="H25" s="387"/>
      <c r="I25" s="388"/>
      <c r="J25" s="388"/>
      <c r="K25" s="389"/>
      <c r="L25" s="387"/>
      <c r="M25" s="388"/>
      <c r="N25" s="388"/>
      <c r="O25" s="389"/>
      <c r="P25" s="387"/>
      <c r="Q25" s="388"/>
      <c r="R25" s="388"/>
      <c r="S25" s="389"/>
      <c r="T25" s="387"/>
      <c r="U25" s="388"/>
      <c r="V25" s="388"/>
      <c r="W25" s="389"/>
      <c r="X25" s="377"/>
      <c r="Y25" s="378"/>
      <c r="Z25" s="378"/>
      <c r="AA25" s="379"/>
      <c r="AB25" s="377"/>
      <c r="AC25" s="378"/>
      <c r="AD25" s="378"/>
      <c r="AE25" s="379"/>
      <c r="AF25" s="387"/>
      <c r="AG25" s="388"/>
      <c r="AH25" s="388"/>
      <c r="AI25" s="388"/>
      <c r="AJ25" s="389"/>
      <c r="AK25" s="414"/>
      <c r="AL25" s="415"/>
      <c r="AM25" s="415"/>
      <c r="AN25" s="415"/>
      <c r="AO25" s="416"/>
      <c r="AQ25" s="13"/>
      <c r="AU25" s="132"/>
      <c r="AV25" s="19"/>
      <c r="AW25" s="19"/>
      <c r="AX25" s="19"/>
      <c r="AY25" s="19"/>
      <c r="AZ25" s="19"/>
      <c r="BA25" s="19"/>
      <c r="BB25" s="19"/>
    </row>
    <row r="26" spans="2:42" ht="77.25" customHeight="1">
      <c r="B26" s="513"/>
      <c r="C26" s="198" t="s">
        <v>38</v>
      </c>
      <c r="D26" s="393" t="s">
        <v>18</v>
      </c>
      <c r="E26" s="394"/>
      <c r="F26" s="394"/>
      <c r="G26" s="395"/>
      <c r="H26" s="371"/>
      <c r="I26" s="372"/>
      <c r="J26" s="372"/>
      <c r="K26" s="373"/>
      <c r="L26" s="371"/>
      <c r="M26" s="372"/>
      <c r="N26" s="372"/>
      <c r="O26" s="373"/>
      <c r="P26" s="371"/>
      <c r="Q26" s="372"/>
      <c r="R26" s="372"/>
      <c r="S26" s="373"/>
      <c r="T26" s="371"/>
      <c r="U26" s="372"/>
      <c r="V26" s="372"/>
      <c r="W26" s="373"/>
      <c r="X26" s="371"/>
      <c r="Y26" s="372"/>
      <c r="Z26" s="372"/>
      <c r="AA26" s="373"/>
      <c r="AB26" s="371"/>
      <c r="AC26" s="372"/>
      <c r="AD26" s="372"/>
      <c r="AE26" s="373"/>
      <c r="AF26" s="234" t="s">
        <v>62</v>
      </c>
      <c r="AG26" s="449" t="str">
        <f>IF(AND(AK26&gt;=AF28,AF28&gt;0),SUM(H26:AE26),"error")</f>
        <v>error</v>
      </c>
      <c r="AH26" s="449"/>
      <c r="AI26" s="449"/>
      <c r="AJ26" s="235" t="s">
        <v>28</v>
      </c>
      <c r="AK26" s="447">
        <v>6</v>
      </c>
      <c r="AL26" s="448"/>
      <c r="AM26" s="448"/>
      <c r="AN26" s="448"/>
      <c r="AO26" s="236" t="s">
        <v>108</v>
      </c>
      <c r="AP26" s="61"/>
    </row>
    <row r="27" spans="24:41" ht="19.5" customHeight="1">
      <c r="X27" s="19"/>
      <c r="Y27" s="20"/>
      <c r="Z27" s="20"/>
      <c r="AA27" s="131"/>
      <c r="AB27" s="22"/>
      <c r="AC27" s="22"/>
      <c r="AD27" s="22"/>
      <c r="AE27" s="22"/>
      <c r="AF27" t="s">
        <v>168</v>
      </c>
      <c r="AG27" s="132"/>
      <c r="AH27" s="19"/>
      <c r="AI27" s="19"/>
      <c r="AJ27" s="19"/>
      <c r="AK27" s="138"/>
      <c r="AL27" s="19"/>
      <c r="AM27" s="19"/>
      <c r="AN27" s="19"/>
      <c r="AO27" s="1"/>
    </row>
    <row r="28" spans="5:41" ht="19.5" customHeight="1">
      <c r="E28" s="157" t="s">
        <v>16</v>
      </c>
      <c r="F28" s="132" t="s">
        <v>145</v>
      </c>
      <c r="G28" s="132"/>
      <c r="H28" s="132"/>
      <c r="I28" s="132"/>
      <c r="J28" s="132"/>
      <c r="K28" s="132"/>
      <c r="L28" s="132"/>
      <c r="M28" s="132"/>
      <c r="N28" s="132"/>
      <c r="O28" s="132"/>
      <c r="P28" s="132"/>
      <c r="Q28" s="132"/>
      <c r="R28" s="132"/>
      <c r="S28" s="132"/>
      <c r="T28" s="132"/>
      <c r="U28" s="132"/>
      <c r="V28" s="132"/>
      <c r="W28" s="132"/>
      <c r="X28" s="132"/>
      <c r="Y28" s="132"/>
      <c r="Z28" s="132"/>
      <c r="AA28" s="158"/>
      <c r="AB28" s="22"/>
      <c r="AC28" s="22"/>
      <c r="AD28" s="22"/>
      <c r="AE28" s="22"/>
      <c r="AF28" s="193">
        <f>SUM(H26:AE26)</f>
        <v>0</v>
      </c>
      <c r="AG28" s="132" t="s">
        <v>169</v>
      </c>
      <c r="AH28" s="19"/>
      <c r="AI28" s="19"/>
      <c r="AJ28" s="19"/>
      <c r="AK28" s="19"/>
      <c r="AL28" s="19"/>
      <c r="AM28" s="19"/>
      <c r="AN28" s="19"/>
      <c r="AO28" s="1"/>
    </row>
    <row r="29" spans="5:41" ht="19.5" customHeight="1">
      <c r="E29" s="159" t="s">
        <v>19</v>
      </c>
      <c r="F29" s="160" t="s">
        <v>156</v>
      </c>
      <c r="G29" s="160"/>
      <c r="H29" s="132"/>
      <c r="I29" s="132"/>
      <c r="J29" s="132"/>
      <c r="K29" s="132"/>
      <c r="L29" s="132"/>
      <c r="M29" s="132"/>
      <c r="N29" s="132"/>
      <c r="O29" s="132"/>
      <c r="P29" s="132"/>
      <c r="Q29" s="132"/>
      <c r="R29" s="132"/>
      <c r="S29" s="132"/>
      <c r="T29" s="132"/>
      <c r="U29" s="132"/>
      <c r="V29" s="132"/>
      <c r="W29" s="132"/>
      <c r="X29" s="132"/>
      <c r="Y29" s="132"/>
      <c r="Z29" s="132"/>
      <c r="AA29" s="158"/>
      <c r="AB29" s="22"/>
      <c r="AC29" s="22"/>
      <c r="AD29" s="22"/>
      <c r="AE29" s="22"/>
      <c r="AF29" s="133"/>
      <c r="AG29" s="132"/>
      <c r="AH29" s="19"/>
      <c r="AI29" s="19"/>
      <c r="AJ29" s="19"/>
      <c r="AK29" s="19"/>
      <c r="AL29" s="19"/>
      <c r="AM29" s="19"/>
      <c r="AN29" s="19"/>
      <c r="AO29" s="1"/>
    </row>
    <row r="30" spans="5:41" ht="19.5" customHeight="1">
      <c r="E30" s="159" t="s">
        <v>36</v>
      </c>
      <c r="F30" s="160" t="s">
        <v>146</v>
      </c>
      <c r="G30" s="160"/>
      <c r="H30" s="132"/>
      <c r="I30" s="132"/>
      <c r="J30" s="132"/>
      <c r="K30" s="132"/>
      <c r="L30" s="132"/>
      <c r="M30" s="132"/>
      <c r="N30" s="132"/>
      <c r="O30" s="132"/>
      <c r="P30" s="132"/>
      <c r="Q30" s="132"/>
      <c r="R30" s="132"/>
      <c r="S30" s="132"/>
      <c r="T30" s="132"/>
      <c r="U30" s="132"/>
      <c r="V30" s="132"/>
      <c r="W30" s="132"/>
      <c r="X30" s="132"/>
      <c r="Y30" s="132"/>
      <c r="Z30" s="132"/>
      <c r="AA30" s="158"/>
      <c r="AB30" s="22"/>
      <c r="AC30" s="22"/>
      <c r="AD30" s="22"/>
      <c r="AE30" s="22"/>
      <c r="AF30" s="133"/>
      <c r="AG30" s="132"/>
      <c r="AH30" s="19"/>
      <c r="AI30" s="19"/>
      <c r="AJ30" s="19"/>
      <c r="AK30" s="19"/>
      <c r="AL30" s="359" t="s">
        <v>167</v>
      </c>
      <c r="AM30" s="359"/>
      <c r="AN30" s="19"/>
      <c r="AO30" s="1"/>
    </row>
    <row r="31" spans="5:41" ht="19.5" customHeight="1">
      <c r="E31" s="157" t="s">
        <v>37</v>
      </c>
      <c r="F31" s="132" t="s">
        <v>143</v>
      </c>
      <c r="G31" s="132"/>
      <c r="H31" s="132"/>
      <c r="I31" s="132"/>
      <c r="J31" s="132"/>
      <c r="K31" s="132"/>
      <c r="L31" s="132"/>
      <c r="M31" s="132"/>
      <c r="N31" s="132"/>
      <c r="O31" s="132"/>
      <c r="P31" s="132"/>
      <c r="Q31" s="132"/>
      <c r="R31" s="132"/>
      <c r="S31" s="132"/>
      <c r="T31" s="132"/>
      <c r="U31" s="132"/>
      <c r="V31" s="132"/>
      <c r="W31" s="132"/>
      <c r="X31" s="132"/>
      <c r="Y31" s="132"/>
      <c r="Z31" s="132"/>
      <c r="AA31" s="158"/>
      <c r="AB31" s="22"/>
      <c r="AC31" s="22"/>
      <c r="AD31" s="22"/>
      <c r="AE31" s="22"/>
      <c r="AF31" s="133"/>
      <c r="AG31" s="132"/>
      <c r="AH31" s="19"/>
      <c r="AI31" s="19"/>
      <c r="AJ31" s="19"/>
      <c r="AK31" s="19"/>
      <c r="AL31" s="19"/>
      <c r="AM31" s="19"/>
      <c r="AN31" s="19"/>
      <c r="AO31" s="1"/>
    </row>
    <row r="32" spans="5:41" ht="19.5" customHeight="1">
      <c r="E32" s="157" t="s">
        <v>38</v>
      </c>
      <c r="F32" s="132" t="s">
        <v>147</v>
      </c>
      <c r="G32" s="132"/>
      <c r="H32" s="132"/>
      <c r="I32" s="132"/>
      <c r="J32" s="132"/>
      <c r="K32" s="132"/>
      <c r="L32" s="132"/>
      <c r="M32" s="132"/>
      <c r="N32" s="132"/>
      <c r="O32" s="132"/>
      <c r="P32" s="132"/>
      <c r="Q32" s="132"/>
      <c r="R32" s="132"/>
      <c r="S32" s="132"/>
      <c r="T32" s="132"/>
      <c r="U32" s="132"/>
      <c r="V32" s="132"/>
      <c r="W32" s="132"/>
      <c r="X32" s="132"/>
      <c r="Y32" s="132"/>
      <c r="Z32" s="132"/>
      <c r="AA32" s="158"/>
      <c r="AB32" s="22"/>
      <c r="AC32" s="22"/>
      <c r="AD32" s="22"/>
      <c r="AE32" s="22"/>
      <c r="AF32" s="133"/>
      <c r="AG32" s="132"/>
      <c r="AH32" s="19"/>
      <c r="AI32" s="19"/>
      <c r="AJ32" s="19"/>
      <c r="AK32" s="19"/>
      <c r="AL32" s="19"/>
      <c r="AM32" s="19"/>
      <c r="AN32" s="19"/>
      <c r="AO32" s="1"/>
    </row>
    <row r="33" spans="5:41" ht="19.5" customHeight="1">
      <c r="E33" s="157" t="s">
        <v>39</v>
      </c>
      <c r="F33" s="132" t="s">
        <v>148</v>
      </c>
      <c r="G33" s="132"/>
      <c r="H33" s="132"/>
      <c r="I33" s="132"/>
      <c r="J33" s="132"/>
      <c r="K33" s="132"/>
      <c r="L33" s="132"/>
      <c r="M33" s="132"/>
      <c r="N33" s="132"/>
      <c r="O33" s="132"/>
      <c r="P33" s="132"/>
      <c r="Q33" s="132"/>
      <c r="R33" s="132"/>
      <c r="S33" s="132"/>
      <c r="T33" s="132"/>
      <c r="U33" s="132"/>
      <c r="V33" s="132"/>
      <c r="W33" s="132"/>
      <c r="X33" s="132"/>
      <c r="Y33" s="132"/>
      <c r="Z33" s="132"/>
      <c r="AA33" s="161"/>
      <c r="AG33" s="1"/>
      <c r="AH33" s="1"/>
      <c r="AI33" s="1"/>
      <c r="AJ33" s="1"/>
      <c r="AK33" s="1"/>
      <c r="AL33" s="1"/>
      <c r="AM33" s="1"/>
      <c r="AN33" s="1"/>
      <c r="AO33" s="1"/>
    </row>
    <row r="34" spans="8:27" ht="19.5" customHeight="1">
      <c r="H34" s="132"/>
      <c r="I34" s="132"/>
      <c r="J34" s="132"/>
      <c r="K34" s="132"/>
      <c r="L34" s="132"/>
      <c r="M34" s="132"/>
      <c r="N34" s="132"/>
      <c r="O34" s="132"/>
      <c r="P34" s="132"/>
      <c r="Q34" s="132"/>
      <c r="R34" s="132"/>
      <c r="S34" s="132"/>
      <c r="T34" s="132"/>
      <c r="U34" s="132"/>
      <c r="V34" s="132"/>
      <c r="W34" s="132"/>
      <c r="X34" s="161"/>
      <c r="Y34" s="161"/>
      <c r="Z34" s="161"/>
      <c r="AA34" s="161"/>
    </row>
    <row r="35" spans="9:15" ht="19.5" customHeight="1">
      <c r="I35" s="204">
        <f>H26</f>
        <v>0</v>
      </c>
      <c r="J35" s="204">
        <f>H26+L26</f>
        <v>0</v>
      </c>
      <c r="K35" s="204">
        <f>H26+L26+P26</f>
        <v>0</v>
      </c>
      <c r="L35" s="204">
        <f>H26+L26+P26+T26</f>
        <v>0</v>
      </c>
      <c r="M35" s="204">
        <f>H26+L26+P26+T26+X26</f>
        <v>0</v>
      </c>
      <c r="N35" s="204">
        <f>H26+L26+P26+T26+X26+AB26</f>
        <v>0</v>
      </c>
      <c r="O35" s="66"/>
    </row>
    <row r="37" spans="26:31" ht="19.5" customHeight="1">
      <c r="Z37" s="20"/>
      <c r="AA37" s="20"/>
      <c r="AB37" s="20"/>
      <c r="AC37" s="66"/>
      <c r="AD37" s="66"/>
      <c r="AE37" s="66"/>
    </row>
    <row r="38" spans="26:31" ht="19.5" customHeight="1">
      <c r="Z38" s="20"/>
      <c r="AA38" s="20"/>
      <c r="AB38" s="20"/>
      <c r="AC38" s="66"/>
      <c r="AD38" s="66"/>
      <c r="AE38" s="66"/>
    </row>
    <row r="39" spans="26:31" ht="19.5" customHeight="1">
      <c r="Z39" s="20"/>
      <c r="AA39" s="20"/>
      <c r="AB39" s="20"/>
      <c r="AC39" s="66"/>
      <c r="AD39" s="66"/>
      <c r="AE39" s="66"/>
    </row>
    <row r="40" spans="26:31" ht="19.5" customHeight="1">
      <c r="Z40" s="20"/>
      <c r="AA40" s="20"/>
      <c r="AB40" s="20"/>
      <c r="AC40" s="66"/>
      <c r="AD40" s="66"/>
      <c r="AE40" s="66"/>
    </row>
    <row r="41" spans="26:31" ht="19.5" customHeight="1">
      <c r="Z41" s="20"/>
      <c r="AA41" s="20"/>
      <c r="AB41" s="20"/>
      <c r="AC41" s="66"/>
      <c r="AD41" s="66"/>
      <c r="AE41" s="66"/>
    </row>
    <row r="42" spans="26:31" ht="19.5" customHeight="1">
      <c r="Z42" s="20"/>
      <c r="AA42" s="20"/>
      <c r="AB42" s="20"/>
      <c r="AC42" s="66"/>
      <c r="AD42" s="66"/>
      <c r="AE42" s="66"/>
    </row>
  </sheetData>
  <sheetProtection password="C7E8" sheet="1" insertHyperlinks="0" selectLockedCells="1"/>
  <mergeCells count="73">
    <mergeCell ref="Z9:AW11"/>
    <mergeCell ref="AW1:AX2"/>
    <mergeCell ref="B3:B26"/>
    <mergeCell ref="D3:E5"/>
    <mergeCell ref="G3:I3"/>
    <mergeCell ref="K3:N3"/>
    <mergeCell ref="G5:T5"/>
    <mergeCell ref="D6:E7"/>
    <mergeCell ref="I6:T6"/>
    <mergeCell ref="H7:I7"/>
    <mergeCell ref="R7:T7"/>
    <mergeCell ref="F7:G7"/>
    <mergeCell ref="J7:Q7"/>
    <mergeCell ref="D8:E9"/>
    <mergeCell ref="I8:T8"/>
    <mergeCell ref="I9:T9"/>
    <mergeCell ref="D10:E11"/>
    <mergeCell ref="G11:J11"/>
    <mergeCell ref="L11:O11"/>
    <mergeCell ref="Q11:T11"/>
    <mergeCell ref="D12:E13"/>
    <mergeCell ref="G13:J13"/>
    <mergeCell ref="L13:O13"/>
    <mergeCell ref="Q13:T13"/>
    <mergeCell ref="AB21:AE21"/>
    <mergeCell ref="AG21:AI21"/>
    <mergeCell ref="AB18:AE19"/>
    <mergeCell ref="D18:G19"/>
    <mergeCell ref="H18:K19"/>
    <mergeCell ref="L18:O19"/>
    <mergeCell ref="P18:S19"/>
    <mergeCell ref="T18:W19"/>
    <mergeCell ref="X18:AA19"/>
    <mergeCell ref="T26:W26"/>
    <mergeCell ref="X20:AA20"/>
    <mergeCell ref="D20:G20"/>
    <mergeCell ref="H20:K20"/>
    <mergeCell ref="L20:O20"/>
    <mergeCell ref="P20:S20"/>
    <mergeCell ref="T20:W20"/>
    <mergeCell ref="H24:K25"/>
    <mergeCell ref="L24:O25"/>
    <mergeCell ref="P24:S25"/>
    <mergeCell ref="T24:W25"/>
    <mergeCell ref="W7:AW8"/>
    <mergeCell ref="X24:AA25"/>
    <mergeCell ref="L21:O21"/>
    <mergeCell ref="P21:S21"/>
    <mergeCell ref="T21:W21"/>
    <mergeCell ref="X21:AA21"/>
    <mergeCell ref="AF18:AJ19"/>
    <mergeCell ref="AB20:AE20"/>
    <mergeCell ref="AG20:AI20"/>
    <mergeCell ref="Y3:AX4"/>
    <mergeCell ref="Y5:AX6"/>
    <mergeCell ref="AG26:AI26"/>
    <mergeCell ref="AK26:AN26"/>
    <mergeCell ref="D21:G21"/>
    <mergeCell ref="H21:K21"/>
    <mergeCell ref="H26:K26"/>
    <mergeCell ref="L26:O26"/>
    <mergeCell ref="P26:S26"/>
    <mergeCell ref="D24:G25"/>
    <mergeCell ref="AN1:AV1"/>
    <mergeCell ref="AI1:AM1"/>
    <mergeCell ref="AL30:AM30"/>
    <mergeCell ref="G2:AD2"/>
    <mergeCell ref="AB24:AE25"/>
    <mergeCell ref="AF24:AJ25"/>
    <mergeCell ref="AK24:AO25"/>
    <mergeCell ref="D26:G26"/>
    <mergeCell ref="X26:AA26"/>
    <mergeCell ref="AB26:AE26"/>
  </mergeCells>
  <conditionalFormatting sqref="F7">
    <cfRule type="expression" priority="17" dxfId="57" stopIfTrue="1">
      <formula>ISBLANK(F7)</formula>
    </cfRule>
  </conditionalFormatting>
  <conditionalFormatting sqref="G3:I3">
    <cfRule type="expression" priority="16" dxfId="57" stopIfTrue="1">
      <formula>ISBLANK(G3)</formula>
    </cfRule>
  </conditionalFormatting>
  <conditionalFormatting sqref="K3:N3">
    <cfRule type="expression" priority="15" dxfId="57" stopIfTrue="1">
      <formula>ISBLANK(K3)</formula>
    </cfRule>
  </conditionalFormatting>
  <conditionalFormatting sqref="J7">
    <cfRule type="expression" priority="14" dxfId="57" stopIfTrue="1">
      <formula>ISBLANK(J7)</formula>
    </cfRule>
  </conditionalFormatting>
  <conditionalFormatting sqref="I8:T8">
    <cfRule type="expression" priority="13" dxfId="57" stopIfTrue="1">
      <formula>ISBLANK(I8)</formula>
    </cfRule>
  </conditionalFormatting>
  <conditionalFormatting sqref="I9">
    <cfRule type="expression" priority="12" dxfId="57" stopIfTrue="1">
      <formula>ISBLANK(I9)</formula>
    </cfRule>
  </conditionalFormatting>
  <conditionalFormatting sqref="G11:J11">
    <cfRule type="expression" priority="11" dxfId="57" stopIfTrue="1">
      <formula>ISBLANK(G11)</formula>
    </cfRule>
  </conditionalFormatting>
  <conditionalFormatting sqref="L11:O11">
    <cfRule type="expression" priority="10" dxfId="57" stopIfTrue="1">
      <formula>ISBLANK(L11)</formula>
    </cfRule>
  </conditionalFormatting>
  <conditionalFormatting sqref="Q11:T11">
    <cfRule type="expression" priority="9" dxfId="57" stopIfTrue="1">
      <formula>ISBLANK(Q11)</formula>
    </cfRule>
  </conditionalFormatting>
  <conditionalFormatting sqref="H26 L26 P26 T26 X26 AB26">
    <cfRule type="expression" priority="8" dxfId="57" stopIfTrue="1">
      <formula>ISBLANK(H26:AB26)</formula>
    </cfRule>
  </conditionalFormatting>
  <conditionalFormatting sqref="G13:J13">
    <cfRule type="expression" priority="7" dxfId="57" stopIfTrue="1">
      <formula>ISBLANK(G13)</formula>
    </cfRule>
  </conditionalFormatting>
  <conditionalFormatting sqref="L13:O13">
    <cfRule type="expression" priority="6" dxfId="57" stopIfTrue="1">
      <formula>ISBLANK(L13)</formula>
    </cfRule>
  </conditionalFormatting>
  <conditionalFormatting sqref="Q13:T13">
    <cfRule type="expression" priority="5" dxfId="57" stopIfTrue="1">
      <formula>ISBLANK(Q13)</formula>
    </cfRule>
  </conditionalFormatting>
  <conditionalFormatting sqref="G5:T5">
    <cfRule type="expression" priority="4" dxfId="57" stopIfTrue="1">
      <formula>ISBLANK(G5)</formula>
    </cfRule>
  </conditionalFormatting>
  <conditionalFormatting sqref="H20:H21 L20:L21 P20:P21 T20:T21 X20:X21 AB20:AB21">
    <cfRule type="expression" priority="18" dxfId="57" stopIfTrue="1">
      <formula>ISBLANK(H20:AF21)</formula>
    </cfRule>
  </conditionalFormatting>
  <conditionalFormatting sqref="I6:T6">
    <cfRule type="expression" priority="3" dxfId="57" stopIfTrue="1">
      <formula>ISBLANK(I6)</formula>
    </cfRule>
  </conditionalFormatting>
  <conditionalFormatting sqref="T18:AE21">
    <cfRule type="expression" priority="2" dxfId="61" stopIfTrue="1">
      <formula>$R$7=$S$15</formula>
    </cfRule>
  </conditionalFormatting>
  <conditionalFormatting sqref="T24:AE26">
    <cfRule type="expression" priority="1" dxfId="61" stopIfTrue="1">
      <formula>$R$7=$S$15</formula>
    </cfRule>
  </conditionalFormatting>
  <dataValidations count="4">
    <dataValidation type="list" allowBlank="1" showInputMessage="1" showErrorMessage="1" promptTitle="正しく選択されていますか？" prompt="再度ご確認をお願いいたします。" sqref="R7:T7">
      <formula1>"小学校,中学校"</formula1>
    </dataValidation>
    <dataValidation type="list" allowBlank="1" showInputMessage="1" showErrorMessage="1" promptTitle="正しく選択されていますか？" prompt="再度ご確認をお願いいたします。" sqref="H7:I7">
      <formula1>"市立,私立,町立,県立,国立"</formula1>
    </dataValidation>
    <dataValidation type="list" allowBlank="1" showInputMessage="1" sqref="C1">
      <formula1>$AZ$1:$AZ$12</formula1>
    </dataValidation>
    <dataValidation type="custom" allowBlank="1" showInputMessage="1" showErrorMessage="1" promptTitle="中学校入力不可" prompt="中学校は入力できません。" error="中学校は入力できません。キャンセルをお願いいたします。" sqref="T20:AE21 T26:AE26">
      <formula1>$R$7&lt;&gt;"中学校"</formula1>
    </dataValidation>
  </dataValidations>
  <hyperlinks>
    <hyperlink ref="AG16" r:id="rId1" display="https://www.ja-kyosai-fukuoka.com/"/>
  </hyperlinks>
  <printOptions horizontalCentered="1"/>
  <pageMargins left="0.1968503937007874" right="0.1968503937007874" top="0.2755905511811024" bottom="0.1968503937007874" header="0.1968503937007874" footer="0.1968503937007874"/>
  <pageSetup fitToHeight="1" fitToWidth="1" horizontalDpi="600" verticalDpi="600" orientation="landscape" paperSize="9" scale="75" r:id="rId4"/>
  <drawing r:id="rId3"/>
  <legacyDrawing r:id="rId2"/>
</worksheet>
</file>

<file path=xl/worksheets/sheet6.xml><?xml version="1.0" encoding="utf-8"?>
<worksheet xmlns="http://schemas.openxmlformats.org/spreadsheetml/2006/main" xmlns:r="http://schemas.openxmlformats.org/officeDocument/2006/relationships">
  <sheetPr codeName="Sheet6">
    <tabColor rgb="FF0070C0"/>
    <pageSetUpPr fitToPage="1"/>
  </sheetPr>
  <dimension ref="B1:T43"/>
  <sheetViews>
    <sheetView zoomScale="66" zoomScaleNormal="66" zoomScalePageLayoutView="0" workbookViewId="0" topLeftCell="A1">
      <selection activeCell="E7" sqref="E7"/>
    </sheetView>
  </sheetViews>
  <sheetFormatPr defaultColWidth="9.00390625" defaultRowHeight="13.5"/>
  <cols>
    <col min="1" max="1" width="3.875" style="0" customWidth="1"/>
    <col min="2" max="2" width="10.25390625" style="0" customWidth="1"/>
    <col min="3" max="4" width="11.875" style="0" customWidth="1"/>
    <col min="5" max="7" width="23.375" style="0" customWidth="1"/>
    <col min="8" max="8" width="10.25390625" style="0" customWidth="1"/>
    <col min="9" max="10" width="11.875" style="0" customWidth="1"/>
    <col min="11" max="14" width="23.375" style="0" customWidth="1"/>
    <col min="15" max="15" width="17.25390625" style="0" bestFit="1" customWidth="1"/>
    <col min="16" max="16" width="7.50390625" style="0" bestFit="1" customWidth="1"/>
    <col min="17" max="17" width="66.25390625" style="0" bestFit="1" customWidth="1"/>
    <col min="18" max="19" width="6.875" style="0" customWidth="1"/>
  </cols>
  <sheetData>
    <row r="1" spans="2:15" ht="42" customHeight="1" thickBot="1">
      <c r="B1" s="196" t="s">
        <v>123</v>
      </c>
      <c r="C1" s="197"/>
      <c r="D1" s="196" t="s">
        <v>139</v>
      </c>
      <c r="E1" s="171"/>
      <c r="G1" s="171"/>
      <c r="H1" s="194"/>
      <c r="I1" s="194"/>
      <c r="J1" s="195"/>
      <c r="K1" s="237" t="s">
        <v>112</v>
      </c>
      <c r="L1" s="470" t="str">
        <f>コード番号特別</f>
        <v>コ―ド番号（      　　 ― 　　　　　）</v>
      </c>
      <c r="M1" s="470"/>
      <c r="N1" s="471"/>
      <c r="O1" s="207" t="s">
        <v>89</v>
      </c>
    </row>
    <row r="2" spans="2:16" ht="39.75" customHeight="1" thickBot="1">
      <c r="B2" s="523" t="s">
        <v>155</v>
      </c>
      <c r="C2" s="523"/>
      <c r="D2" s="523"/>
      <c r="E2" s="523"/>
      <c r="F2" s="194" t="s">
        <v>141</v>
      </c>
      <c r="G2" s="194"/>
      <c r="H2" s="194"/>
      <c r="I2" s="194"/>
      <c r="J2" s="222" t="s">
        <v>137</v>
      </c>
      <c r="K2" s="238" t="s">
        <v>161</v>
      </c>
      <c r="L2" s="239" t="s">
        <v>87</v>
      </c>
      <c r="M2" s="240" t="s">
        <v>86</v>
      </c>
      <c r="N2" s="240" t="s">
        <v>142</v>
      </c>
      <c r="P2" s="193" t="s">
        <v>136</v>
      </c>
    </row>
    <row r="3" spans="2:16" ht="39" customHeight="1" thickBot="1">
      <c r="B3" s="223" t="s">
        <v>162</v>
      </c>
      <c r="C3" s="527" t="str">
        <f>'特別支援学校・学級用 応募作品送付状A'!F7&amp;'特別支援学校・学級用 応募作品送付状A'!H7</f>
        <v>市立</v>
      </c>
      <c r="D3" s="527"/>
      <c r="E3" s="527">
        <f>'特別支援学校・学級用 応募作品送付状A'!J7</f>
        <v>0</v>
      </c>
      <c r="F3" s="527"/>
      <c r="G3" s="527"/>
      <c r="H3" s="524" t="str">
        <f>'特別支援学校・学級用 応募作品送付状A'!R7</f>
        <v>小学校</v>
      </c>
      <c r="I3" s="524"/>
      <c r="J3" s="227" t="str">
        <f>受賞者人数特別</f>
        <v>error</v>
      </c>
      <c r="K3" s="241">
        <f>COUNTIF($G$7:$G15,K2)</f>
        <v>0</v>
      </c>
      <c r="L3" s="242">
        <f>COUNTIF($G$7:$G15,L2)</f>
        <v>0</v>
      </c>
      <c r="M3" s="243">
        <f>COUNTIF($G$7:$G15,M2)</f>
        <v>0</v>
      </c>
      <c r="N3" s="244" t="s">
        <v>144</v>
      </c>
      <c r="O3" s="201"/>
      <c r="P3" s="193" t="s">
        <v>115</v>
      </c>
    </row>
    <row r="4" spans="2:16" s="151" customFormat="1" ht="34.5" customHeight="1" thickBot="1">
      <c r="B4" s="152"/>
      <c r="C4" s="528" t="s">
        <v>19</v>
      </c>
      <c r="D4" s="528"/>
      <c r="E4" s="226" t="s">
        <v>36</v>
      </c>
      <c r="F4" s="153"/>
      <c r="G4" s="153"/>
      <c r="H4" s="154"/>
      <c r="I4" s="155"/>
      <c r="J4" s="155"/>
      <c r="K4" s="156"/>
      <c r="L4" s="156"/>
      <c r="M4" s="156"/>
      <c r="O4" s="202"/>
      <c r="P4" s="193" t="s">
        <v>116</v>
      </c>
    </row>
    <row r="5" spans="2:16" s="2" customFormat="1" ht="23.25" customHeight="1" thickTop="1">
      <c r="B5" s="525" t="s">
        <v>92</v>
      </c>
      <c r="C5" s="481" t="s">
        <v>0</v>
      </c>
      <c r="D5" s="472" t="s">
        <v>1</v>
      </c>
      <c r="E5" s="479" t="s">
        <v>166</v>
      </c>
      <c r="F5" s="480"/>
      <c r="G5" s="476" t="s">
        <v>85</v>
      </c>
      <c r="J5" s="193" t="s">
        <v>117</v>
      </c>
      <c r="P5" s="193" t="s">
        <v>117</v>
      </c>
    </row>
    <row r="6" spans="2:16" ht="27" customHeight="1" thickBot="1">
      <c r="B6" s="526"/>
      <c r="C6" s="482"/>
      <c r="D6" s="473"/>
      <c r="E6" s="224" t="s">
        <v>35</v>
      </c>
      <c r="F6" s="225" t="s">
        <v>34</v>
      </c>
      <c r="G6" s="477"/>
      <c r="J6" s="193" t="s">
        <v>118</v>
      </c>
      <c r="P6" s="193" t="s">
        <v>118</v>
      </c>
    </row>
    <row r="7" spans="2:16" ht="21" customHeight="1" thickTop="1">
      <c r="B7" s="522">
        <v>1</v>
      </c>
      <c r="C7" s="478" t="b">
        <f>IF(B7&lt;='特別支援学校・学級用 応募作品送付状A'!$I$35,1,IF(AND('特別支援学校・学級用 応募作品目録B'!B7:B8&gt;'特別支援学校・学級用 応募作品送付状A'!$I$35,B7&lt;='特別支援学校・学級用 応募作品送付状A'!$J$35),2,IF(AND(B7&gt;'特別支援学校・学級用 応募作品送付状A'!$J$35,B7&lt;='特別支援学校・学級用 応募作品送付状A'!$K$35),3,IF(AND('特別支援学校・学級用 応募作品目録B'!B7:B8&gt;'特別支援学校・学級用 応募作品送付状A'!$K$35,B7&lt;='特別支援学校・学級用 応募作品送付状A'!$L$35),4,IF(AND(B7&gt;'特別支援学校・学級用 応募作品送付状A'!$L$35,B7&lt;='特別支援学校・学級用 応募作品送付状A'!$M$35),5,IF(B7&lt;='特別支援学校・学級用 応募作品送付状A'!$N$35,6))))))</f>
        <v>0</v>
      </c>
      <c r="D7" s="474" t="b">
        <f>IF(C7=1,B7,IF(C7=2,B7-'特別支援学校・学級用 応募作品送付状A'!$I$35,IF(C7=3,'特別支援学校・学級用 応募作品目録B'!B7:B8-'特別支援学校・学級用 応募作品送付状A'!$J$35,IF(C7=4,'特別支援学校・学級用 応募作品目録B'!B7:B8-'特別支援学校・学級用 応募作品送付状A'!$K$35,IF(C7=5,'特別支援学校・学級用 応募作品目録B'!B7:B8-'特別支援学校・学級用 応募作品送付状A'!$L$35,IF(C7=6,'特別支援学校・学級用 応募作品目録B'!B7:B8-'特別支援学校・学級用 応募作品送付状A'!$M$35))))))</f>
        <v>0</v>
      </c>
      <c r="E7" s="208"/>
      <c r="F7" s="209"/>
      <c r="G7" s="475"/>
      <c r="J7" s="193" t="s">
        <v>119</v>
      </c>
      <c r="P7" s="193" t="s">
        <v>119</v>
      </c>
    </row>
    <row r="8" spans="2:16" ht="34.5" customHeight="1">
      <c r="B8" s="521"/>
      <c r="C8" s="465"/>
      <c r="D8" s="463"/>
      <c r="E8" s="214"/>
      <c r="F8" s="215"/>
      <c r="G8" s="455"/>
      <c r="H8" s="135"/>
      <c r="I8" s="137"/>
      <c r="J8" s="193" t="s">
        <v>120</v>
      </c>
      <c r="P8" s="193" t="s">
        <v>120</v>
      </c>
    </row>
    <row r="9" spans="2:16" ht="21" customHeight="1">
      <c r="B9" s="520">
        <v>2</v>
      </c>
      <c r="C9" s="458" t="b">
        <f>IF(B9&lt;='特別支援学校・学級用 応募作品送付状A'!$I$35,1,IF(AND('特別支援学校・学級用 応募作品目録B'!B9:B10&gt;'特別支援学校・学級用 応募作品送付状A'!$I$35,B9&lt;='特別支援学校・学級用 応募作品送付状A'!$J$35),2,IF(AND(B9&gt;'特別支援学校・学級用 応募作品送付状A'!$J$35,B9&lt;='特別支援学校・学級用 応募作品送付状A'!$K$35),3,IF(AND('特別支援学校・学級用 応募作品目録B'!B9:B10&gt;'特別支援学校・学級用 応募作品送付状A'!$K$35,B9&lt;='特別支援学校・学級用 応募作品送付状A'!$L$35),4,IF(AND(B9&gt;'特別支援学校・学級用 応募作品送付状A'!$L$35,B9&lt;='特別支援学校・学級用 応募作品送付状A'!$M$35),5,IF(B9&lt;='特別支援学校・学級用 応募作品送付状A'!$N$35,6))))))</f>
        <v>0</v>
      </c>
      <c r="D9" s="452" t="b">
        <f>IF(C9=1,B9,IF(C9=2,B9-'特別支援学校・学級用 応募作品送付状A'!$I$35,IF(C9=3,'特別支援学校・学級用 応募作品目録B'!B9:B10-'特別支援学校・学級用 応募作品送付状A'!$J$35,IF(C9=4,'特別支援学校・学級用 応募作品目録B'!B9:B10-'特別支援学校・学級用 応募作品送付状A'!$K$35,IF(C9=5,'特別支援学校・学級用 応募作品目録B'!B9:B10-'特別支援学校・学級用 応募作品送付状A'!$L$35,IF(C9=6,'特別支援学校・学級用 応募作品目録B'!B9:B10-'特別支援学校・学級用 応募作品送付状A'!$M$35))))))</f>
        <v>0</v>
      </c>
      <c r="E9" s="210"/>
      <c r="F9" s="211"/>
      <c r="G9" s="454"/>
      <c r="H9" s="134"/>
      <c r="I9" s="134"/>
      <c r="J9" s="193" t="s">
        <v>121</v>
      </c>
      <c r="P9" s="193" t="s">
        <v>121</v>
      </c>
    </row>
    <row r="10" spans="2:16" ht="34.5" customHeight="1">
      <c r="B10" s="521"/>
      <c r="C10" s="465"/>
      <c r="D10" s="463"/>
      <c r="E10" s="214"/>
      <c r="F10" s="215"/>
      <c r="G10" s="455"/>
      <c r="H10" s="135"/>
      <c r="I10" s="134"/>
      <c r="J10" s="193" t="s">
        <v>122</v>
      </c>
      <c r="P10" s="193" t="s">
        <v>122</v>
      </c>
    </row>
    <row r="11" spans="2:16" ht="21" customHeight="1">
      <c r="B11" s="520">
        <v>3</v>
      </c>
      <c r="C11" s="458" t="b">
        <f>IF(B11&lt;='特別支援学校・学級用 応募作品送付状A'!$I$35,1,IF(AND('特別支援学校・学級用 応募作品目録B'!B11:B12&gt;'特別支援学校・学級用 応募作品送付状A'!$I$35,B11&lt;='特別支援学校・学級用 応募作品送付状A'!$J$35),2,IF(AND(B11&gt;'特別支援学校・学級用 応募作品送付状A'!$J$35,B11&lt;='特別支援学校・学級用 応募作品送付状A'!$K$35),3,IF(AND('特別支援学校・学級用 応募作品目録B'!B11:B12&gt;'特別支援学校・学級用 応募作品送付状A'!$K$35,B11&lt;='特別支援学校・学級用 応募作品送付状A'!$L$35),4,IF(AND(B11&gt;'特別支援学校・学級用 応募作品送付状A'!$L$35,B11&lt;='特別支援学校・学級用 応募作品送付状A'!$M$35),5,IF(B11&lt;='特別支援学校・学級用 応募作品送付状A'!$N$35,6))))))</f>
        <v>0</v>
      </c>
      <c r="D11" s="452" t="b">
        <f>IF(C11=1,B11,IF(C11=2,B11-'特別支援学校・学級用 応募作品送付状A'!$I$35,IF(C11=3,'特別支援学校・学級用 応募作品目録B'!B11:B12-'特別支援学校・学級用 応募作品送付状A'!$J$35,IF(C11=4,'特別支援学校・学級用 応募作品目録B'!B11:B12-'特別支援学校・学級用 応募作品送付状A'!$K$35,IF(C11=5,'特別支援学校・学級用 応募作品目録B'!B11:B12-'特別支援学校・学級用 応募作品送付状A'!$L$35,IF(C11=6,'特別支援学校・学級用 応募作品目録B'!B11:B12-'特別支援学校・学級用 応募作品送付状A'!$M$35))))))</f>
        <v>0</v>
      </c>
      <c r="E11" s="210"/>
      <c r="F11" s="211"/>
      <c r="G11" s="454"/>
      <c r="H11" s="135"/>
      <c r="I11" s="134"/>
      <c r="J11" s="193" t="s">
        <v>123</v>
      </c>
      <c r="P11" s="193" t="s">
        <v>123</v>
      </c>
    </row>
    <row r="12" spans="2:16" ht="34.5" customHeight="1">
      <c r="B12" s="521"/>
      <c r="C12" s="465"/>
      <c r="D12" s="463"/>
      <c r="E12" s="214"/>
      <c r="F12" s="216"/>
      <c r="G12" s="455"/>
      <c r="H12" s="135"/>
      <c r="I12" s="134"/>
      <c r="J12" s="193" t="s">
        <v>124</v>
      </c>
      <c r="P12" s="193" t="s">
        <v>124</v>
      </c>
    </row>
    <row r="13" spans="2:16" ht="21" customHeight="1">
      <c r="B13" s="522">
        <v>4</v>
      </c>
      <c r="C13" s="458" t="b">
        <f>IF(B13&lt;='特別支援学校・学級用 応募作品送付状A'!$I$35,1,IF(AND('特別支援学校・学級用 応募作品目録B'!B13:B14&gt;'特別支援学校・学級用 応募作品送付状A'!$I$35,B13&lt;='特別支援学校・学級用 応募作品送付状A'!$J$35),2,IF(AND(B13&gt;'特別支援学校・学級用 応募作品送付状A'!$J$35,B13&lt;='特別支援学校・学級用 応募作品送付状A'!$K$35),3,IF(AND('特別支援学校・学級用 応募作品目録B'!B13:B14&gt;'特別支援学校・学級用 応募作品送付状A'!$K$35,B13&lt;='特別支援学校・学級用 応募作品送付状A'!$L$35),4,IF(AND(B13&gt;'特別支援学校・学級用 応募作品送付状A'!$L$35,B13&lt;='特別支援学校・学級用 応募作品送付状A'!$M$35),5,IF(B13&lt;='特別支援学校・学級用 応募作品送付状A'!$N$35,6))))))</f>
        <v>0</v>
      </c>
      <c r="D13" s="452" t="b">
        <f>IF(C13=1,B13,IF(C13=2,B13-'特別支援学校・学級用 応募作品送付状A'!$I$35,IF(C13=3,'特別支援学校・学級用 応募作品目録B'!B13:B14-'特別支援学校・学級用 応募作品送付状A'!$J$35,IF(C13=4,'特別支援学校・学級用 応募作品目録B'!B13:B14-'特別支援学校・学級用 応募作品送付状A'!$K$35,IF(C13=5,'特別支援学校・学級用 応募作品目録B'!B13:B14-'特別支援学校・学級用 応募作品送付状A'!$L$35,IF(C13=6,'特別支援学校・学級用 応募作品目録B'!B13:B14-'特別支援学校・学級用 応募作品送付状A'!$M$35))))))</f>
        <v>0</v>
      </c>
      <c r="E13" s="210"/>
      <c r="F13" s="211"/>
      <c r="G13" s="454"/>
      <c r="H13" s="135"/>
      <c r="I13" s="134"/>
      <c r="J13" s="193" t="s">
        <v>125</v>
      </c>
      <c r="P13" s="193" t="s">
        <v>125</v>
      </c>
    </row>
    <row r="14" spans="2:16" ht="34.5" customHeight="1">
      <c r="B14" s="521"/>
      <c r="C14" s="465"/>
      <c r="D14" s="463"/>
      <c r="E14" s="214"/>
      <c r="F14" s="216"/>
      <c r="G14" s="455"/>
      <c r="H14" s="136"/>
      <c r="J14" s="193" t="s">
        <v>126</v>
      </c>
      <c r="P14" s="193" t="s">
        <v>126</v>
      </c>
    </row>
    <row r="15" spans="2:16" ht="21" customHeight="1">
      <c r="B15" s="522">
        <v>5</v>
      </c>
      <c r="C15" s="458" t="b">
        <f>IF(B15&lt;='特別支援学校・学級用 応募作品送付状A'!$I$35,1,IF(AND('特別支援学校・学級用 応募作品目録B'!B15:B16&gt;'特別支援学校・学級用 応募作品送付状A'!$I$35,B15&lt;='特別支援学校・学級用 応募作品送付状A'!$J$35),2,IF(AND(B15&gt;'特別支援学校・学級用 応募作品送付状A'!$J$35,B15&lt;='特別支援学校・学級用 応募作品送付状A'!$K$35),3,IF(AND('特別支援学校・学級用 応募作品目録B'!B15:B16&gt;'特別支援学校・学級用 応募作品送付状A'!$K$35,B15&lt;='特別支援学校・学級用 応募作品送付状A'!$L$35),4,IF(AND(B15&gt;'特別支援学校・学級用 応募作品送付状A'!$L$35,B15&lt;='特別支援学校・学級用 応募作品送付状A'!$M$35),5,IF(B15&lt;='特別支援学校・学級用 応募作品送付状A'!$N$35,6))))))</f>
        <v>0</v>
      </c>
      <c r="D15" s="452" t="b">
        <f>IF(C15=1,B15,IF(C15=2,B15-'特別支援学校・学級用 応募作品送付状A'!$I$35,IF(C15=3,'特別支援学校・学級用 応募作品目録B'!B15:B16-'特別支援学校・学級用 応募作品送付状A'!$J$35,IF(C15=4,'特別支援学校・学級用 応募作品目録B'!B15:B16-'特別支援学校・学級用 応募作品送付状A'!$K$35,IF(C15=5,'特別支援学校・学級用 応募作品目録B'!B15:B16-'特別支援学校・学級用 応募作品送付状A'!$L$35,IF(C15=6,'特別支援学校・学級用 応募作品目録B'!B15:B16-'特別支援学校・学級用 応募作品送付状A'!$M$35))))))</f>
        <v>0</v>
      </c>
      <c r="E15" s="210"/>
      <c r="F15" s="211"/>
      <c r="G15" s="454"/>
      <c r="J15" s="193" t="s">
        <v>127</v>
      </c>
      <c r="P15" s="193" t="s">
        <v>127</v>
      </c>
    </row>
    <row r="16" spans="2:20" ht="34.5" customHeight="1">
      <c r="B16" s="521"/>
      <c r="C16" s="465"/>
      <c r="D16" s="463"/>
      <c r="E16" s="214"/>
      <c r="F16" s="216"/>
      <c r="G16" s="455"/>
      <c r="J16" s="193" t="s">
        <v>128</v>
      </c>
      <c r="L16" s="19"/>
      <c r="M16" s="19"/>
      <c r="N16" s="19"/>
      <c r="O16" s="19"/>
      <c r="P16" s="193" t="s">
        <v>128</v>
      </c>
      <c r="Q16" s="19"/>
      <c r="R16" s="19"/>
      <c r="S16" s="19"/>
      <c r="T16" s="19"/>
    </row>
    <row r="17" spans="2:16" ht="21" customHeight="1">
      <c r="B17" s="518">
        <v>6</v>
      </c>
      <c r="C17" s="458" t="b">
        <f>IF(B17&lt;='特別支援学校・学級用 応募作品送付状A'!$I$35,1,IF(AND('特別支援学校・学級用 応募作品目録B'!B17:B18&gt;'特別支援学校・学級用 応募作品送付状A'!$I$35,B17&lt;='特別支援学校・学級用 応募作品送付状A'!$J$35),2,IF(AND(B17&gt;'特別支援学校・学級用 応募作品送付状A'!$J$35,B17&lt;='特別支援学校・学級用 応募作品送付状A'!$K$35),3,IF(AND('特別支援学校・学級用 応募作品目録B'!B17:B18&gt;'特別支援学校・学級用 応募作品送付状A'!$K$35,B17&lt;='特別支援学校・学級用 応募作品送付状A'!$L$35),4,IF(AND(B17&gt;'特別支援学校・学級用 応募作品送付状A'!$L$35,B17&lt;='特別支援学校・学級用 応募作品送付状A'!$M$35),5,IF(B17&lt;='特別支援学校・学級用 応募作品送付状A'!$N$35,6))))))</f>
        <v>0</v>
      </c>
      <c r="D17" s="452" t="b">
        <f>IF(C17=1,B17,IF(C17=2,B17-'特別支援学校・学級用 応募作品送付状A'!$I$35,IF(C17=3,'特別支援学校・学級用 応募作品目録B'!B17:B18-'特別支援学校・学級用 応募作品送付状A'!$J$35,IF(C17=4,'特別支援学校・学級用 応募作品目録B'!B17:B18-'特別支援学校・学級用 応募作品送付状A'!$K$35,IF(C17=5,'特別支援学校・学級用 応募作品目録B'!B17:B18-'特別支援学校・学級用 応募作品送付状A'!$L$35,IF(C17=6,'特別支援学校・学級用 応募作品目録B'!B17:B18-'特別支援学校・学級用 応募作品送付状A'!$M$35))))))</f>
        <v>0</v>
      </c>
      <c r="E17" s="210"/>
      <c r="F17" s="211"/>
      <c r="G17" s="454"/>
      <c r="J17" s="193" t="s">
        <v>127</v>
      </c>
      <c r="P17" s="193" t="s">
        <v>129</v>
      </c>
    </row>
    <row r="18" spans="2:20" ht="34.5" customHeight="1">
      <c r="B18" s="519"/>
      <c r="C18" s="465"/>
      <c r="D18" s="463"/>
      <c r="E18" s="214"/>
      <c r="F18" s="216"/>
      <c r="G18" s="455"/>
      <c r="J18" s="193" t="s">
        <v>128</v>
      </c>
      <c r="L18" s="19"/>
      <c r="M18" s="19"/>
      <c r="N18" s="19"/>
      <c r="O18" s="19"/>
      <c r="P18" s="193" t="s">
        <v>130</v>
      </c>
      <c r="Q18" s="19"/>
      <c r="R18" s="19"/>
      <c r="S18" s="19"/>
      <c r="T18" s="19"/>
    </row>
    <row r="19" spans="2:13" ht="9" customHeight="1">
      <c r="B19" s="18"/>
      <c r="C19" s="14"/>
      <c r="D19" s="18"/>
      <c r="E19" s="18"/>
      <c r="F19" s="13"/>
      <c r="G19" s="13"/>
      <c r="H19" s="14"/>
      <c r="I19" s="18"/>
      <c r="J19" s="18"/>
      <c r="K19" s="13"/>
      <c r="L19" s="13"/>
      <c r="M19" s="14"/>
    </row>
    <row r="20" spans="2:14" s="148" customFormat="1" ht="17.25">
      <c r="B20" s="150" t="s">
        <v>16</v>
      </c>
      <c r="C20" s="149" t="s">
        <v>138</v>
      </c>
      <c r="D20" s="149"/>
      <c r="E20" s="149"/>
      <c r="F20" s="149"/>
      <c r="G20" s="149"/>
      <c r="H20" s="150" t="s">
        <v>38</v>
      </c>
      <c r="I20" s="149" t="s">
        <v>181</v>
      </c>
      <c r="J20" s="149"/>
      <c r="K20" s="149"/>
      <c r="L20" s="149"/>
      <c r="M20" s="149"/>
      <c r="N20" s="149"/>
    </row>
    <row r="21" spans="2:14" s="148" customFormat="1" ht="17.25">
      <c r="B21" s="150" t="s">
        <v>19</v>
      </c>
      <c r="C21" s="149" t="s">
        <v>173</v>
      </c>
      <c r="D21" s="149"/>
      <c r="E21" s="149"/>
      <c r="F21" s="149"/>
      <c r="G21" s="149"/>
      <c r="H21" s="149"/>
      <c r="I21" s="149" t="s">
        <v>149</v>
      </c>
      <c r="J21" s="149"/>
      <c r="K21" s="149"/>
      <c r="L21" s="149"/>
      <c r="M21" s="149"/>
      <c r="N21" s="149"/>
    </row>
    <row r="22" spans="2:14" s="148" customFormat="1" ht="17.25">
      <c r="B22" s="150" t="s">
        <v>36</v>
      </c>
      <c r="C22" s="149" t="s">
        <v>174</v>
      </c>
      <c r="D22" s="149"/>
      <c r="E22" s="149"/>
      <c r="F22" s="149"/>
      <c r="G22" s="149"/>
      <c r="H22" s="150" t="s">
        <v>39</v>
      </c>
      <c r="I22" s="149" t="s">
        <v>182</v>
      </c>
      <c r="J22" s="149"/>
      <c r="K22" s="149"/>
      <c r="L22" s="149"/>
      <c r="M22" s="149"/>
      <c r="N22" s="149"/>
    </row>
    <row r="23" spans="2:14" s="1" customFormat="1" ht="17.25">
      <c r="B23" s="150" t="s">
        <v>37</v>
      </c>
      <c r="C23" s="149" t="s">
        <v>187</v>
      </c>
      <c r="D23" s="19"/>
      <c r="E23" s="19"/>
      <c r="F23" s="19"/>
      <c r="G23" s="78"/>
      <c r="H23"/>
      <c r="I23" s="149" t="s">
        <v>150</v>
      </c>
      <c r="J23" s="149"/>
      <c r="K23" s="149"/>
      <c r="L23" s="22"/>
      <c r="M23" s="22"/>
      <c r="N23" s="22"/>
    </row>
    <row r="24" spans="2:6" ht="14.25">
      <c r="B24" s="20"/>
      <c r="C24" s="20"/>
      <c r="D24" s="20"/>
      <c r="E24" s="20"/>
      <c r="F24" s="20"/>
    </row>
    <row r="37" ht="13.5">
      <c r="G37" s="205" t="s">
        <v>111</v>
      </c>
    </row>
    <row r="38" ht="13.5">
      <c r="G38" s="205" t="s">
        <v>86</v>
      </c>
    </row>
    <row r="39" ht="13.5">
      <c r="G39" s="205" t="s">
        <v>87</v>
      </c>
    </row>
    <row r="40" ht="27">
      <c r="G40" s="206" t="s">
        <v>94</v>
      </c>
    </row>
    <row r="41" ht="13.5">
      <c r="G41" s="205" t="s">
        <v>110</v>
      </c>
    </row>
    <row r="42" ht="13.5">
      <c r="G42" s="205" t="s">
        <v>109</v>
      </c>
    </row>
    <row r="43" ht="13.5">
      <c r="G43" s="204" t="s">
        <v>42</v>
      </c>
    </row>
  </sheetData>
  <sheetProtection password="C7E8" sheet="1" selectLockedCells="1"/>
  <mergeCells count="35">
    <mergeCell ref="L1:N1"/>
    <mergeCell ref="H3:I3"/>
    <mergeCell ref="B5:B6"/>
    <mergeCell ref="C5:C6"/>
    <mergeCell ref="D5:D6"/>
    <mergeCell ref="C3:D3"/>
    <mergeCell ref="E3:G3"/>
    <mergeCell ref="C4:D4"/>
    <mergeCell ref="C9:C10"/>
    <mergeCell ref="D9:D10"/>
    <mergeCell ref="G9:G10"/>
    <mergeCell ref="B7:B8"/>
    <mergeCell ref="C7:C8"/>
    <mergeCell ref="D7:D8"/>
    <mergeCell ref="G7:G8"/>
    <mergeCell ref="C13:C14"/>
    <mergeCell ref="D13:D14"/>
    <mergeCell ref="G13:G14"/>
    <mergeCell ref="B2:E2"/>
    <mergeCell ref="E5:F5"/>
    <mergeCell ref="G5:G6"/>
    <mergeCell ref="C11:C12"/>
    <mergeCell ref="D11:D12"/>
    <mergeCell ref="G11:G12"/>
    <mergeCell ref="B9:B10"/>
    <mergeCell ref="B17:B18"/>
    <mergeCell ref="C17:C18"/>
    <mergeCell ref="D17:D18"/>
    <mergeCell ref="G17:G18"/>
    <mergeCell ref="B11:B12"/>
    <mergeCell ref="B15:B16"/>
    <mergeCell ref="C15:C16"/>
    <mergeCell ref="D15:D16"/>
    <mergeCell ref="G15:G16"/>
    <mergeCell ref="B13:B14"/>
  </mergeCells>
  <conditionalFormatting sqref="J3">
    <cfRule type="expression" priority="7" dxfId="60" stopIfTrue="1">
      <formula>L65429</formula>
    </cfRule>
  </conditionalFormatting>
  <conditionalFormatting sqref="B7:B18">
    <cfRule type="cellIs" priority="5" dxfId="60" operator="equal" stopIfTrue="1">
      <formula>$J$3</formula>
    </cfRule>
  </conditionalFormatting>
  <conditionalFormatting sqref="E7:F7">
    <cfRule type="expression" priority="22" dxfId="62" stopIfTrue="1">
      <formula>ISBLANK(E7:F16)</formula>
    </cfRule>
  </conditionalFormatting>
  <conditionalFormatting sqref="E8:F16">
    <cfRule type="expression" priority="30" dxfId="62" stopIfTrue="1">
      <formula>ISBLANK(E8:F19)</formula>
    </cfRule>
  </conditionalFormatting>
  <conditionalFormatting sqref="E17:F18">
    <cfRule type="expression" priority="3" dxfId="62" stopIfTrue="1">
      <formula>ISBLANK(E17:F28)</formula>
    </cfRule>
  </conditionalFormatting>
  <dataValidations count="7">
    <dataValidation type="list" allowBlank="1" showInputMessage="1" showErrorMessage="1" sqref="N3">
      <formula1>"最優秀賞,優秀賞,奨励賞,―"</formula1>
    </dataValidation>
    <dataValidation type="custom" allowBlank="1" showInputMessage="1" showErrorMessage="1" errorTitle="入力不可" error="推薦点数を超えています。ご確認ください。" sqref="F8 F10 F12 F14 F16 F18">
      <formula1>B7&lt;=$J$3</formula1>
    </dataValidation>
    <dataValidation type="custom" allowBlank="1" showInputMessage="1" showErrorMessage="1" errorTitle="入力不可" error="推薦点数を超えています。ご確認ください。" sqref="E8 E10 E12 E14 E16 E18">
      <formula1>B7&lt;=$J$3</formula1>
    </dataValidation>
    <dataValidation type="custom" allowBlank="1" showInputMessage="1" showErrorMessage="1" errorTitle="入力不可" error="推薦点数を超えています。ご確認ください。" sqref="F7 F9 F11 F13 F15 F17">
      <formula1>B7&lt;=$J$3</formula1>
    </dataValidation>
    <dataValidation type="custom" allowBlank="1" showInputMessage="1" showErrorMessage="1" errorTitle="入力不可" error="推薦点数を超えています。ご確認ください。" sqref="E7 E9 E11 E13 E15 E17">
      <formula1>B7&lt;=$J$3</formula1>
    </dataValidation>
    <dataValidation type="list" allowBlank="1" showInputMessage="1" showErrorMessage="1" sqref="G7:G18">
      <formula1>$G$38:$G$43</formula1>
    </dataValidation>
    <dataValidation type="list" allowBlank="1" showInputMessage="1" sqref="B1">
      <formula1>$P$2:$P$16</formula1>
    </dataValidation>
  </dataValidations>
  <printOptions/>
  <pageMargins left="0.3937007874015748" right="0.3937007874015748" top="0.3937007874015748" bottom="0.1968503937007874" header="0.1968503937007874" footer="0.1968503937007874"/>
  <pageSetup fitToHeight="1" fitToWidth="1" horizontalDpi="300" verticalDpi="3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k-okamoto</dc:creator>
  <cp:keywords/>
  <dc:description/>
  <cp:lastModifiedBy>k-okamoto</cp:lastModifiedBy>
  <cp:lastPrinted>2023-07-22T05:57:31Z</cp:lastPrinted>
  <dcterms:created xsi:type="dcterms:W3CDTF">1997-01-08T22:48:59Z</dcterms:created>
  <dcterms:modified xsi:type="dcterms:W3CDTF">2023-07-25T02:41:50Z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